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charts/chart46.xml" ContentType="application/vnd.openxmlformats-officedocument.drawingml.chart+xml"/>
  <Override PartName="/xl/theme/themeOverride6.xml" ContentType="application/vnd.openxmlformats-officedocument.themeOverride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charts/chart48.xml" ContentType="application/vnd.openxmlformats-officedocument.drawingml.chart+xml"/>
  <Override PartName="/xl/theme/themeOverride8.xml" ContentType="application/vnd.openxmlformats-officedocument.themeOverride+xml"/>
  <Override PartName="/xl/charts/chart49.xml" ContentType="application/vnd.openxmlformats-officedocument.drawingml.chart+xml"/>
  <Override PartName="/xl/theme/themeOverride9.xml" ContentType="application/vnd.openxmlformats-officedocument.themeOverride+xml"/>
  <Override PartName="/xl/charts/chart5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Resum!$A$1:$S$60</definedName>
    <definedName name="COM_EVOLUCIÓ">Comparativa!$C$12</definedName>
    <definedName name="COM_GUANYS">Comparativa!$C$176</definedName>
    <definedName name="COM_MOBILITAT">Comparativa!$C$291</definedName>
    <definedName name="COM_PRIMERA_FEINA">Comparativa!$C$54</definedName>
    <definedName name="COM_REQUISITS">Comparativa!$C$93</definedName>
    <definedName name="COM_STISFACCIÓ_FEINA">Comparativa!$C$210</definedName>
    <definedName name="COM_TEMPS_RESERCA">Comparativa!$C$252</definedName>
    <definedName name="COM_TIPUS_CONTRACTE">Comparativa!$C$141</definedName>
  </definedNames>
  <calcPr calcId="145621"/>
</workbook>
</file>

<file path=xl/calcChain.xml><?xml version="1.0" encoding="utf-8"?>
<calcChain xmlns="http://schemas.openxmlformats.org/spreadsheetml/2006/main">
  <c r="G237" i="1" l="1"/>
  <c r="K238" i="1"/>
  <c r="I238" i="1"/>
  <c r="G238" i="1"/>
  <c r="E238" i="1"/>
  <c r="S238" i="1"/>
  <c r="Q238" i="1"/>
  <c r="O238" i="1"/>
  <c r="M238" i="1"/>
  <c r="C238" i="1"/>
  <c r="AA35" i="7" l="1"/>
  <c r="AA34" i="7"/>
  <c r="AA33" i="7"/>
  <c r="AA32" i="7"/>
  <c r="AA31" i="7"/>
  <c r="AA30" i="7"/>
  <c r="AA29" i="7"/>
  <c r="D150" i="6" l="1"/>
  <c r="C150" i="6"/>
  <c r="D148" i="6"/>
  <c r="C148" i="6"/>
  <c r="D146" i="6"/>
  <c r="C146" i="6"/>
  <c r="D144" i="6"/>
  <c r="C144" i="6"/>
  <c r="D142" i="6"/>
  <c r="C142" i="6"/>
  <c r="D140" i="6"/>
  <c r="C140" i="6"/>
  <c r="B150" i="6"/>
  <c r="B148" i="6"/>
  <c r="B146" i="6"/>
  <c r="B142" i="6"/>
  <c r="B140" i="6"/>
  <c r="J108" i="6"/>
  <c r="I108" i="6"/>
  <c r="D108" i="6"/>
  <c r="C108" i="6"/>
  <c r="J107" i="6"/>
  <c r="I107" i="6"/>
  <c r="D107" i="6"/>
  <c r="C107" i="6"/>
  <c r="J106" i="6"/>
  <c r="I106" i="6"/>
  <c r="D106" i="6"/>
  <c r="C106" i="6"/>
  <c r="J105" i="6"/>
  <c r="I105" i="6"/>
  <c r="D105" i="6"/>
  <c r="C105" i="6"/>
  <c r="J104" i="6"/>
  <c r="I104" i="6"/>
  <c r="D104" i="6"/>
  <c r="C104" i="6"/>
  <c r="P103" i="6"/>
  <c r="O103" i="6"/>
  <c r="J103" i="6"/>
  <c r="I103" i="6"/>
  <c r="D103" i="6"/>
  <c r="C103" i="6"/>
  <c r="P108" i="6"/>
  <c r="O108" i="6"/>
  <c r="P107" i="6"/>
  <c r="O107" i="6"/>
  <c r="P106" i="6"/>
  <c r="O106" i="6"/>
  <c r="P105" i="6"/>
  <c r="O105" i="6"/>
  <c r="P104" i="6"/>
  <c r="O104" i="6"/>
  <c r="N35" i="6"/>
  <c r="M35" i="6"/>
  <c r="L35" i="6"/>
  <c r="K35" i="6"/>
  <c r="J35" i="6"/>
  <c r="I35" i="6"/>
  <c r="H35" i="6"/>
  <c r="G35" i="6"/>
  <c r="F35" i="6"/>
  <c r="E35" i="6"/>
  <c r="D35" i="6"/>
  <c r="C35" i="6"/>
  <c r="T35" i="6"/>
  <c r="S35" i="6"/>
  <c r="R35" i="6"/>
  <c r="Q35" i="6"/>
  <c r="P35" i="6"/>
  <c r="O35" i="6"/>
  <c r="V20" i="6"/>
  <c r="U20" i="6"/>
  <c r="S20" i="6"/>
  <c r="R20" i="6"/>
  <c r="P20" i="6"/>
  <c r="O20" i="6"/>
  <c r="M20" i="6"/>
  <c r="L20" i="6"/>
  <c r="J20" i="6"/>
  <c r="I20" i="6"/>
  <c r="G20" i="6"/>
  <c r="F20" i="6"/>
  <c r="W20" i="6"/>
  <c r="T20" i="6"/>
  <c r="Q20" i="6"/>
  <c r="N20" i="6"/>
  <c r="K20" i="6"/>
  <c r="H20" i="6"/>
  <c r="E150" i="6" l="1"/>
  <c r="E144" i="6"/>
  <c r="E146" i="6"/>
  <c r="E140" i="6"/>
  <c r="E142" i="6"/>
  <c r="E148" i="6"/>
  <c r="B144" i="6"/>
  <c r="W423" i="1" l="1"/>
  <c r="W424" i="1"/>
  <c r="W425" i="1"/>
  <c r="W426" i="1"/>
  <c r="W427" i="1"/>
  <c r="W422" i="1"/>
  <c r="U423" i="1"/>
  <c r="U424" i="1"/>
  <c r="U425" i="1"/>
  <c r="U426" i="1"/>
  <c r="U427" i="1"/>
  <c r="U422" i="1"/>
  <c r="O423" i="1"/>
  <c r="O424" i="1"/>
  <c r="O425" i="1"/>
  <c r="O426" i="1"/>
  <c r="O427" i="1"/>
  <c r="O422" i="1"/>
  <c r="K423" i="1"/>
  <c r="K424" i="1"/>
  <c r="K425" i="1"/>
  <c r="K426" i="1"/>
  <c r="K427" i="1"/>
  <c r="K422" i="1"/>
  <c r="G423" i="1"/>
  <c r="G424" i="1"/>
  <c r="G425" i="1"/>
  <c r="G426" i="1"/>
  <c r="G427" i="1"/>
  <c r="G422" i="1"/>
  <c r="E423" i="1"/>
  <c r="E424" i="1"/>
  <c r="E425" i="1"/>
  <c r="E426" i="1"/>
  <c r="E427" i="1"/>
  <c r="E422" i="1"/>
  <c r="C423" i="1"/>
  <c r="C424" i="1"/>
  <c r="C425" i="1"/>
  <c r="C426" i="1"/>
  <c r="C427" i="1"/>
  <c r="C422" i="1"/>
  <c r="N604" i="3"/>
  <c r="M604" i="3"/>
  <c r="S232" i="1" l="1"/>
  <c r="S233" i="1"/>
  <c r="S234" i="1"/>
  <c r="S235" i="1"/>
  <c r="S236" i="1"/>
  <c r="S237" i="1"/>
  <c r="S231" i="1"/>
  <c r="O232" i="1"/>
  <c r="O233" i="1"/>
  <c r="O234" i="1"/>
  <c r="O235" i="1"/>
  <c r="O236" i="1"/>
  <c r="O237" i="1"/>
  <c r="O231" i="1"/>
  <c r="M232" i="1"/>
  <c r="M233" i="1"/>
  <c r="M234" i="1"/>
  <c r="M235" i="1"/>
  <c r="M236" i="1"/>
  <c r="M237" i="1"/>
  <c r="M231" i="1"/>
  <c r="I232" i="1"/>
  <c r="I233" i="1"/>
  <c r="I234" i="1"/>
  <c r="I235" i="1"/>
  <c r="I236" i="1"/>
  <c r="I237" i="1"/>
  <c r="I231" i="1"/>
  <c r="G232" i="1"/>
  <c r="G233" i="1"/>
  <c r="G234" i="1"/>
  <c r="G235" i="1"/>
  <c r="G236" i="1"/>
  <c r="G231" i="1"/>
  <c r="E232" i="1"/>
  <c r="E233" i="1"/>
  <c r="E234" i="1"/>
  <c r="E235" i="1"/>
  <c r="E236" i="1"/>
  <c r="E237" i="1"/>
  <c r="E231" i="1"/>
  <c r="C232" i="1"/>
  <c r="C233" i="1"/>
  <c r="C234" i="1"/>
  <c r="C235" i="1"/>
  <c r="C236" i="1"/>
  <c r="C237" i="1"/>
  <c r="C231" i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1" i="1"/>
  <c r="H18" i="1" s="1"/>
  <c r="I11" i="1" l="1"/>
  <c r="G12" i="1"/>
  <c r="G13" i="1"/>
  <c r="G14" i="1"/>
  <c r="G15" i="1"/>
  <c r="G16" i="1"/>
  <c r="G17" i="1"/>
  <c r="G11" i="1"/>
  <c r="F18" i="1"/>
  <c r="G18" i="1" s="1"/>
  <c r="D46" i="2" l="1"/>
  <c r="G45" i="2" l="1"/>
  <c r="F45" i="2"/>
  <c r="B45" i="2"/>
  <c r="G44" i="2"/>
  <c r="B44" i="2"/>
  <c r="G43" i="2"/>
  <c r="B43" i="2"/>
  <c r="G42" i="2"/>
  <c r="F42" i="2"/>
  <c r="B42" i="2"/>
  <c r="G41" i="2"/>
  <c r="F41" i="2"/>
  <c r="B41" i="2"/>
  <c r="G40" i="2"/>
  <c r="B40" i="2"/>
  <c r="G39" i="2"/>
  <c r="B39" i="2"/>
  <c r="D21" i="2"/>
  <c r="F39" i="2" l="1"/>
  <c r="F43" i="2"/>
  <c r="F40" i="2"/>
  <c r="F44" i="2"/>
  <c r="E46" i="2"/>
  <c r="F46" i="2" l="1"/>
  <c r="G46" i="2"/>
</calcChain>
</file>

<file path=xl/sharedStrings.xml><?xml version="1.0" encoding="utf-8"?>
<sst xmlns="http://schemas.openxmlformats.org/spreadsheetml/2006/main" count="1949" uniqueCount="504">
  <si>
    <t>POBLACIÓ, MOSTRA I GÈNERE</t>
  </si>
  <si>
    <t>Gènere</t>
  </si>
  <si>
    <t>Dona</t>
  </si>
  <si>
    <t>Home</t>
  </si>
  <si>
    <t>Respostes</t>
  </si>
  <si>
    <t>%</t>
  </si>
  <si>
    <t>ENGINYERIA EN AUTOMÀTICA I ELECTRÒNICA INDUSTRIAL</t>
  </si>
  <si>
    <t>ENGINYERIA TÈCNICA DE TELECOMUNICACIÓ, ESPECIALITAT EN SISTEMES ELECTRÒNICS</t>
  </si>
  <si>
    <t>ENGINYERIA TÈCNICA EN INFORMÀTICA DE GESTIÓ</t>
  </si>
  <si>
    <t>ENGINYERIA TÈCNICA INDUSTRIAL, ESPECIALITAT EN ELECTRICITAT</t>
  </si>
  <si>
    <t>ENGINYERIA TÈCNICA INDUSTRIAL, ESPECIALITAT EN ELECTRÒNICA INDUSTRIAL</t>
  </si>
  <si>
    <t>ENGINYERIA TÈCNICA INDUSTRIAL, ESPECIALITAT EN MECÀNICA</t>
  </si>
  <si>
    <t>ENGINYERIA TÈCNICA INDUSTRIAL, ESPECIALITAT EN QUÍMICA INDUSTRIAL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</si>
  <si>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</si>
  <si>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</si>
  <si>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</si>
  <si>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</si>
  <si>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</si>
  <si>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</si>
  <si>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</si>
  <si>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</si>
  <si>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</si>
  <si>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</si>
  <si>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</si>
  <si>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</si>
  <si>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</si>
  <si>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</si>
  <si>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</si>
  <si>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</si>
  <si>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</si>
  <si>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</si>
  <si>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</si>
  <si>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</si>
  <si>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</si>
  <si>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</si>
  <si>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</si>
  <si>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</si>
  <si>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</si>
  <si>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</si>
  <si>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</si>
  <si>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</si>
  <si>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</si>
  <si>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</si>
  <si>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</si>
  <si>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</si>
  <si>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</si>
  <si>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</si>
  <si>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</si>
  <si>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</si>
  <si>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</si>
  <si>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</si>
  <si>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</si>
  <si>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</si>
  <si>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</si>
  <si>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</si>
  <si>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</si>
  <si>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</si>
  <si>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</si>
  <si>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</si>
  <si>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</si>
  <si>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</si>
  <si>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</si>
  <si>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</si>
  <si>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</si>
  <si>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</si>
  <si>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</si>
  <si>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</si>
  <si>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</si>
  <si>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</si>
  <si>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</si>
  <si>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</si>
  <si>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</si>
  <si>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</si>
  <si>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</si>
  <si>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</si>
  <si>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</si>
  <si>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</si>
  <si>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</si>
  <si>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</si>
  <si>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</si>
  <si>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</si>
  <si>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</si>
  <si>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</si>
  <si>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</si>
  <si>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</si>
  <si>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</si>
  <si>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</si>
  <si>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</si>
  <si>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</si>
  <si>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</si>
  <si>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</si>
  <si>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</si>
  <si>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</si>
  <si>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</si>
  <si>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</si>
  <si>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</si>
  <si>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</si>
  <si>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</si>
  <si>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</si>
  <si>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</si>
  <si>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</si>
  <si>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</si>
  <si>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</si>
  <si>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</si>
  <si>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</si>
  <si>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</si>
  <si>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</si>
  <si>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</si>
  <si>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</si>
  <si>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</si>
  <si>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</si>
  <si>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</si>
  <si>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</si>
  <si>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</si>
  <si>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</si>
  <si>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</si>
  <si>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</si>
  <si>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</si>
  <si>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</si>
  <si>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</si>
  <si>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</si>
  <si>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</si>
  <si>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</si>
  <si>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</si>
  <si>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</si>
  <si>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</si>
  <si>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</si>
  <si>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</si>
  <si>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</si>
  <si>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</si>
  <si>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</si>
  <si>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</si>
  <si>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</si>
  <si>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</si>
  <si>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</si>
  <si>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</si>
  <si>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</si>
  <si>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</si>
  <si>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</si>
  <si>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</si>
  <si>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</si>
  <si>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</si>
  <si>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</si>
  <si>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</si>
  <si>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</si>
  <si>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</si>
  <si>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</si>
  <si>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</si>
  <si>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</si>
  <si>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</si>
  <si>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</si>
  <si>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</si>
  <si>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</si>
  <si>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</si>
  <si>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</si>
  <si>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</si>
  <si>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</si>
  <si>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</si>
  <si>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</si>
  <si>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</si>
  <si>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</si>
  <si>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</si>
  <si>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</si>
  <si>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</si>
  <si>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</si>
  <si>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</si>
  <si>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</si>
  <si>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</si>
  <si>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</si>
  <si>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</si>
  <si>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</si>
  <si>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</si>
  <si>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</si>
  <si>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</si>
  <si>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</si>
  <si>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</si>
  <si>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</si>
  <si>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</si>
  <si>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</si>
  <si>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</si>
  <si>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</si>
  <si>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</si>
  <si>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</si>
  <si>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</si>
  <si>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</si>
  <si>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</si>
  <si>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</si>
  <si>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</si>
  <si>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</si>
  <si>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</si>
  <si>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</si>
  <si>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</si>
  <si>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</si>
  <si>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</si>
  <si>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</si>
  <si>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</si>
  <si>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</si>
  <si>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</si>
  <si>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</si>
  <si>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</si>
  <si>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</si>
  <si>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</si>
  <si>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</si>
  <si>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</si>
  <si>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</si>
  <si>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</si>
  <si>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</si>
  <si>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</si>
  <si>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</si>
  <si>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</si>
  <si>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</si>
  <si>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</si>
  <si>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</si>
  <si>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</si>
  <si>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</si>
  <si>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</si>
  <si>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</si>
  <si>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</si>
  <si>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</si>
  <si>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</si>
  <si>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</si>
  <si>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</si>
  <si>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</si>
  <si>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</si>
  <si>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</si>
  <si>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</si>
  <si>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</si>
  <si>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</si>
  <si>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</si>
  <si>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</si>
  <si>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</si>
  <si>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</si>
  <si>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</si>
  <si>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</si>
  <si>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</si>
  <si>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</si>
  <si>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</si>
  <si>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</si>
  <si>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</si>
  <si>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</si>
  <si>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ESCOLA POLITÈCNICA SUPERIOR D'ENGINYERIA DE VILANOVA I LA GELTRÚ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</si>
  <si>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</si>
  <si>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</si>
  <si>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</si>
  <si>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</si>
  <si>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</si>
  <si>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</si>
  <si>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</si>
  <si>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</si>
  <si>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</si>
  <si>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</si>
  <si>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</si>
  <si>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Eng. en Automàtica i Electrònica Industrial</t>
  </si>
  <si>
    <t>Eng. Tecn. de Telec., Espec. en Sistemes Electrònics</t>
  </si>
  <si>
    <t>Eng. Tecn. en Informàtica de Gestió</t>
  </si>
  <si>
    <t>Eng. Tecn. Industrial, Espec. en Electricitat</t>
  </si>
  <si>
    <t>Eng. Tecn. Industrial, Espec. en Electrònica Industrial</t>
  </si>
  <si>
    <t>Eng. Tecn. Industrial, Espec. en Mecànica</t>
  </si>
  <si>
    <t>Eng. Tecn. Industria, Espec. en Química Industrial</t>
  </si>
  <si>
    <t>CARACTERÍSTIQUES TÈCNIQUES</t>
  </si>
  <si>
    <t>Mostra</t>
  </si>
  <si>
    <t>% Resp.</t>
  </si>
  <si>
    <t>Err.Mostral</t>
  </si>
  <si>
    <t>TOTAL EPSEVG</t>
  </si>
  <si>
    <t>EDICIÓ 2014</t>
  </si>
  <si>
    <t>Persones titulades de la promoció del 2009 (curs 2009-2010)</t>
  </si>
  <si>
    <t>L’estudi s’ha dut a terme entre el 15 de gener i el 28 de març de 2014.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</si>
  <si>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</si>
  <si>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</si>
  <si>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</si>
  <si>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</si>
  <si>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</si>
  <si>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</si>
  <si>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</si>
  <si>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</si>
  <si>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</si>
  <si>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</si>
  <si>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</si>
  <si>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</si>
  <si>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</si>
  <si>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</si>
  <si>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</si>
  <si>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</si>
  <si>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</si>
  <si>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</si>
  <si>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>Any d’inici de la feina actual</t>
  </si>
  <si>
    <t>POBLACIÓ I MOSTRA</t>
  </si>
  <si>
    <t>GÈNERE</t>
  </si>
  <si>
    <t>ANY INICI DE LA FEINA ACTUAL</t>
  </si>
  <si>
    <t>Requisits desglosat</t>
  </si>
  <si>
    <t>Funcions no pròpies</t>
  </si>
  <si>
    <t>Funcions pròpies</t>
  </si>
  <si>
    <t>JORNADA LABORAL: TEMPS COMPLET</t>
  </si>
  <si>
    <t>Nota: Recull les respostes dels titulats amb contracte temporal</t>
  </si>
  <si>
    <t>ÀMBIT DE L'EMPRESA</t>
  </si>
  <si>
    <t>UBICACIÓ DE LA FEINA</t>
  </si>
  <si>
    <t>GUANYS ANUALS BRUTS</t>
  </si>
  <si>
    <t>2.3 FACTORS DE CONTRACTACIÓ (MITJANA)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</si>
  <si>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</si>
  <si>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</si>
  <si>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</si>
  <si>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</si>
  <si>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</si>
  <si>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</si>
  <si>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ENGINYERIA DE MINES</t>
  </si>
  <si>
    <t>ENGINYERIA TÈCNICA DE MINES, ESPECIALITAT EN EXPLOTACIÓ DE MINES</t>
  </si>
  <si>
    <t>NIVELL I ADEQUACI�A LES COMPET�CIES</t>
  </si>
  <si>
    <t>Documentació</t>
  </si>
  <si>
    <t>Solució de prombles</t>
  </si>
  <si>
    <t>Aturats</t>
  </si>
  <si>
    <t>Inactius</t>
  </si>
  <si>
    <t>NÚMERO DE FEINES REBUTJADES</t>
  </si>
  <si>
    <t>4. FORMACIÓ CONTINUADA I MOBILITAT</t>
  </si>
  <si>
    <t>SATISFACCIÓ AMB UPC/TITULACIÓ</t>
  </si>
  <si>
    <t>Repetirien la carrera</t>
  </si>
  <si>
    <t>Repetirien la universitat</t>
  </si>
  <si>
    <t>CONTINUACIÓ AMB ELS ESTUDIS</t>
  </si>
  <si>
    <t>Cursos espec.</t>
  </si>
  <si>
    <t>Llicenciatura</t>
  </si>
  <si>
    <t>Postgrau/màster</t>
  </si>
  <si>
    <t>Doctorat</t>
  </si>
  <si>
    <t>Durant els estudis</t>
  </si>
  <si>
    <t>Laboralment</t>
  </si>
  <si>
    <t>NOTA DE L' EXPEDIENT</t>
  </si>
  <si>
    <t>NIVELL D'ESTUDIS MÉS QUE ELS PARES</t>
  </si>
  <si>
    <t>2.4 SATISFACCIÓ AMB LA FEINA ACTUAL (MITJANA)</t>
  </si>
  <si>
    <t>ÍNDEX</t>
  </si>
  <si>
    <t xml:space="preserve">        Enllaç a les taules (edició 2011)</t>
  </si>
  <si>
    <t xml:space="preserve">        </t>
  </si>
  <si>
    <t xml:space="preserve">        Enllaç als gràfics (edició 2011)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</si>
  <si>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</si>
  <si>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</si>
  <si>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</si>
  <si>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</si>
  <si>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</si>
  <si>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</si>
  <si>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</si>
  <si>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</si>
  <si>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</si>
  <si>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</si>
  <si>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</si>
  <si>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</si>
  <si>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</si>
  <si>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</si>
  <si>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</si>
  <si>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</si>
  <si>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</si>
  <si>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</si>
  <si>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</si>
  <si>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</si>
  <si>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</si>
  <si>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</si>
  <si>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</si>
  <si>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</si>
  <si>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</si>
  <si>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</si>
  <si>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</si>
  <si>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</si>
  <si>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</si>
  <si>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</si>
  <si>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</si>
  <si>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</si>
  <si>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</si>
  <si>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</si>
  <si>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</si>
  <si>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</si>
  <si>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</si>
  <si>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</si>
  <si>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</si>
  <si>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</si>
  <si>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</si>
  <si>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 xml:space="preserve"> </t>
  </si>
  <si>
    <t>Nota: Sou brut anual</t>
  </si>
  <si>
    <t xml:space="preserve">         </t>
  </si>
  <si>
    <t xml:space="preserve">TEMPS DE RECERCA DE FEINA (només pels aturats) </t>
  </si>
  <si>
    <t>TITULATS ANY ACADÈMIC 2006-2007</t>
  </si>
  <si>
    <t>ENG. TECN. DE TELEC., ESPEC. EN SISTEMES ELECTRÒNICS</t>
  </si>
  <si>
    <t>ENG. TECN. INDUSTRIAL, ESPEC. EN ELECTRICITAT</t>
  </si>
  <si>
    <t>TAULES COMPARATIVES</t>
  </si>
  <si>
    <t>ENG. TECN. INDUSTRIAL, ESPEC. EN QUÍMICA INDUSTRIAL</t>
  </si>
  <si>
    <t>SI      1998</t>
  </si>
  <si>
    <t>No ha treballat mai</t>
  </si>
  <si>
    <t>Aturat</t>
  </si>
  <si>
    <t>Ocupat</t>
  </si>
  <si>
    <t>E.T.T. Sist. Electrònics</t>
  </si>
  <si>
    <t>E.T. Inf. Gestió</t>
  </si>
  <si>
    <t>E.T. Ind. Mecànica</t>
  </si>
  <si>
    <t>E.T. Ind. Electricitat</t>
  </si>
  <si>
    <t xml:space="preserve">E.T. Ind. Elec. Ind. </t>
  </si>
  <si>
    <t>E.T. Ind. Química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</si>
  <si>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</si>
  <si>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</si>
  <si>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</si>
  <si>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</si>
  <si>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</si>
  <si>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</si>
  <si>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</si>
  <si>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</si>
  <si>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</si>
  <si>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</si>
  <si>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</si>
  <si>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</si>
  <si>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</si>
  <si>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</si>
  <si>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</si>
  <si>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</si>
  <si>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</si>
  <si>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Menys 
9.000 €</t>
  </si>
  <si>
    <t>9.000 €
12.000 €</t>
  </si>
  <si>
    <t>30.000 €
40.000 €</t>
  </si>
  <si>
    <t>Més de 
40.000 €</t>
  </si>
  <si>
    <t>NS/NC</t>
  </si>
  <si>
    <t>12.000 €
18.000 €</t>
  </si>
  <si>
    <t>18.000 €
30.000 €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</si>
  <si>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</si>
  <si>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</si>
  <si>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</si>
  <si>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</si>
  <si>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</si>
  <si>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</si>
  <si>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</si>
  <si>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</si>
  <si>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</si>
  <si>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</si>
  <si>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</si>
  <si>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ENG. AUTOMÀTICA I ELECT. INDUSTRIAL</t>
  </si>
  <si>
    <t>ENG. TECN. EN INFORMÀTICA DE GESTIÓ</t>
  </si>
  <si>
    <t>ENG. TECN. INDUSTRIAL, ESPEC. EN MECÀNICA</t>
  </si>
  <si>
    <t>ENG. TECN. INDUSTRIAL, ESPEC. EN ELECTRÒNICA INDUSTRIAL</t>
  </si>
  <si>
    <t>Eng. Automàtica i Elect. Industrial</t>
  </si>
  <si>
    <t>Comparativa de l'evolució de titulats (Edició 2008/2011/2014)</t>
  </si>
  <si>
    <t xml:space="preserve">* En la titulació Eng. en Automàtica i Electrònica Industrial del 2008 no hi havia titulats encara. </t>
  </si>
  <si>
    <t xml:space="preserve">        Enllaç a la comparativa (totes les edicions)</t>
  </si>
  <si>
    <t>PRINCIPALS INDICADORS</t>
  </si>
  <si>
    <t/>
  </si>
  <si>
    <t>Nom de la titulació</t>
  </si>
  <si>
    <t>Eng. Automàtica i Electrònica Industrial</t>
  </si>
  <si>
    <t>Eng. Tèc. Telec., esp. Sistemes Electrònics</t>
  </si>
  <si>
    <t>Eng. Tèc. Informàtica de Gestió</t>
  </si>
  <si>
    <t>Aturat però amb experiència</t>
  </si>
  <si>
    <t>Eng. Tèc. Ind., esp. Electricitat</t>
  </si>
  <si>
    <t>Eng. Tèc. Ind., esp. Electrònica Industrial</t>
  </si>
  <si>
    <t>Eng. Tèc. Ind., esp. Mecànica</t>
  </si>
  <si>
    <t>Eng. Tèc. Ind. Esp. Química Industrial</t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</si>
  <si>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</si>
  <si>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</si>
  <si>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</si>
  <si>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</si>
  <si>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</si>
  <si>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</si>
  <si>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</si>
  <si>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</si>
  <si>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</si>
  <si>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</si>
  <si>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</si>
  <si>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</si>
  <si>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</si>
  <si>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SATISFACCIÓ</t>
  </si>
  <si>
    <t xml:space="preserve">* Només contesten els graduats que treballen actualment o que han treballat </t>
  </si>
  <si>
    <t>2. OCUPATS *</t>
  </si>
  <si>
    <t>VIA D'ACCÉS</t>
  </si>
  <si>
    <t>Només contesten els autònoms</t>
  </si>
  <si>
    <t>No contesten els becaris</t>
  </si>
  <si>
    <t>Jornada de treball a temps complet</t>
  </si>
  <si>
    <t>Només contesten el graduats amb contracte temporal</t>
  </si>
  <si>
    <t xml:space="preserve">No contesten els becaris, els sense contracte i els autònoms per compte propi. </t>
  </si>
  <si>
    <t xml:space="preserve">2.3 FACTORS DE CONTRACTACIÓ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</si>
  <si>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</si>
  <si>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</si>
  <si>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</si>
  <si>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</si>
  <si>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</si>
  <si>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</si>
  <si>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</si>
  <si>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</si>
  <si>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</si>
  <si>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</si>
  <si>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</si>
  <si>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</si>
  <si>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</si>
  <si>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</si>
  <si>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</si>
  <si>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</si>
  <si>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</si>
  <si>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</si>
  <si>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</si>
  <si>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</si>
  <si>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</si>
  <si>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</si>
  <si>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</si>
  <si>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</si>
  <si>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</si>
  <si>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</si>
  <si>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</si>
  <si>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</si>
  <si>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</si>
  <si>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</si>
  <si>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</si>
  <si>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</si>
  <si>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</si>
  <si>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</si>
  <si>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</si>
  <si>
    <t>.</t>
  </si>
  <si>
    <t>NIVELL D'ESTUDIS MÉS ELEVATS QUE ELS PARES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</si>
</sst>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###.0%"/>
    <numFmt numFmtId="167" formatCode="#,###.00"/>
    <numFmt numFmtId="168" formatCode="0.0%"/>
    <numFmt numFmtId="169" formatCode="####.00"/>
    <numFmt numFmtId="170" formatCode="###0.00"/>
  </numFmts>
  <fonts count="69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.3"/>
      <color rgb="FF6699CC"/>
      <name val="Arial"/>
      <family val="2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ourier New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9"/>
      <color theme="0"/>
      <name val="Arial"/>
      <family val="2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sz val="8"/>
      <color indexed="62"/>
      <name val="Arial"/>
      <family val="2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2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 style="thick">
        <color indexed="8"/>
      </top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ck">
        <color indexed="8"/>
      </top>
      <bottom/>
      <diagonal/>
    </border>
    <border>
      <left style="thick">
        <color auto="1"/>
      </left>
      <right style="thick">
        <color indexed="8"/>
      </right>
      <top/>
      <bottom/>
      <diagonal/>
    </border>
    <border>
      <left style="thick">
        <color auto="1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6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4" fillId="2" borderId="1"/>
    <xf numFmtId="0" fontId="37" fillId="2" borderId="1"/>
    <xf numFmtId="0" fontId="37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37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37" fillId="2" borderId="1"/>
    <xf numFmtId="0" fontId="37" fillId="2" borderId="1"/>
  </cellStyleXfs>
  <cellXfs count="396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166" fontId="3" fillId="2" borderId="21" xfId="30" applyNumberFormat="1" applyFont="1" applyFill="1" applyBorder="1" applyAlignment="1">
      <alignment horizontal="right" vertical="center"/>
    </xf>
    <xf numFmtId="166" fontId="3" fillId="2" borderId="22" xfId="33" applyNumberFormat="1" applyFont="1" applyFill="1" applyBorder="1" applyAlignment="1">
      <alignment horizontal="right" vertical="center"/>
    </xf>
    <xf numFmtId="4" fontId="3" fillId="2" borderId="15" xfId="34" applyNumberFormat="1" applyFont="1" applyFill="1" applyBorder="1" applyAlignment="1">
      <alignment horizontal="right" vertical="center"/>
    </xf>
    <xf numFmtId="167" fontId="3" fillId="2" borderId="15" xfId="35" applyNumberFormat="1" applyFont="1" applyFill="1" applyBorder="1" applyAlignment="1">
      <alignment horizontal="right" vertical="center"/>
    </xf>
    <xf numFmtId="4" fontId="3" fillId="2" borderId="18" xfId="37" applyNumberFormat="1" applyFont="1" applyFill="1" applyBorder="1" applyAlignment="1">
      <alignment horizontal="right" vertical="center"/>
    </xf>
    <xf numFmtId="4" fontId="3" fillId="2" borderId="19" xfId="38" applyNumberFormat="1" applyFont="1" applyFill="1" applyBorder="1" applyAlignment="1">
      <alignment horizontal="right" vertical="center"/>
    </xf>
    <xf numFmtId="167" fontId="3" fillId="2" borderId="18" xfId="39" applyNumberFormat="1" applyFont="1" applyFill="1" applyBorder="1" applyAlignment="1">
      <alignment horizontal="right" vertical="center"/>
    </xf>
    <xf numFmtId="4" fontId="3" fillId="2" borderId="21" xfId="40" applyNumberFormat="1" applyFont="1" applyFill="1" applyBorder="1" applyAlignment="1">
      <alignment horizontal="right" vertical="center"/>
    </xf>
    <xf numFmtId="4" fontId="3" fillId="2" borderId="22" xfId="41" applyNumberFormat="1" applyFont="1" applyFill="1" applyBorder="1" applyAlignment="1">
      <alignment horizontal="right" vertical="center"/>
    </xf>
    <xf numFmtId="167" fontId="3" fillId="2" borderId="16" xfId="42" applyNumberFormat="1" applyFont="1" applyFill="1" applyBorder="1" applyAlignment="1">
      <alignment horizontal="right" vertical="center"/>
    </xf>
    <xf numFmtId="167" fontId="3" fillId="2" borderId="19" xfId="43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53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53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0" borderId="0" xfId="0" applyFont="1"/>
    <xf numFmtId="0" fontId="19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9" fillId="2" borderId="0" xfId="0" applyFont="1" applyFill="1"/>
    <xf numFmtId="0" fontId="7" fillId="8" borderId="27" xfId="54" applyFill="1" applyBorder="1" applyAlignment="1">
      <alignment horizontal="center"/>
    </xf>
    <xf numFmtId="0" fontId="20" fillId="8" borderId="27" xfId="54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68" fontId="0" fillId="0" borderId="31" xfId="51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68" fontId="9" fillId="0" borderId="36" xfId="51" applyNumberFormat="1" applyFont="1" applyBorder="1" applyAlignment="1">
      <alignment horizontal="center" vertical="center"/>
    </xf>
    <xf numFmtId="168" fontId="9" fillId="0" borderId="37" xfId="51" applyNumberFormat="1" applyFont="1" applyBorder="1" applyAlignment="1">
      <alignment horizontal="center" vertical="center"/>
    </xf>
    <xf numFmtId="0" fontId="23" fillId="9" borderId="39" xfId="55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4" fillId="9" borderId="1" xfId="55" applyFont="1" applyFill="1" applyBorder="1"/>
    <xf numFmtId="0" fontId="25" fillId="5" borderId="0" xfId="0" applyFont="1" applyFill="1" applyAlignment="1">
      <alignment vertical="center"/>
    </xf>
    <xf numFmtId="0" fontId="3" fillId="10" borderId="13" xfId="13" applyFont="1" applyFill="1" applyBorder="1" applyAlignment="1">
      <alignment horizontal="center" vertical="center" wrapText="1"/>
    </xf>
    <xf numFmtId="0" fontId="0" fillId="0" borderId="17" xfId="0" applyBorder="1"/>
    <xf numFmtId="9" fontId="0" fillId="0" borderId="19" xfId="51" applyFont="1" applyBorder="1"/>
    <xf numFmtId="0" fontId="0" fillId="0" borderId="20" xfId="0" applyBorder="1"/>
    <xf numFmtId="9" fontId="0" fillId="0" borderId="22" xfId="51" applyFont="1" applyBorder="1"/>
    <xf numFmtId="0" fontId="26" fillId="5" borderId="38" xfId="53" applyFont="1" applyFill="1" applyBorder="1" applyAlignment="1">
      <alignment vertical="center"/>
    </xf>
    <xf numFmtId="0" fontId="27" fillId="5" borderId="38" xfId="0" applyFont="1" applyFill="1" applyBorder="1" applyAlignment="1">
      <alignment vertical="center"/>
    </xf>
    <xf numFmtId="0" fontId="28" fillId="5" borderId="38" xfId="0" applyFont="1" applyFill="1" applyBorder="1" applyAlignment="1">
      <alignment vertical="center"/>
    </xf>
    <xf numFmtId="0" fontId="28" fillId="0" borderId="0" xfId="0" applyFont="1"/>
    <xf numFmtId="0" fontId="29" fillId="2" borderId="1" xfId="56" applyFont="1" applyFill="1" applyBorder="1"/>
    <xf numFmtId="0" fontId="10" fillId="0" borderId="1" xfId="0" applyFont="1" applyBorder="1"/>
    <xf numFmtId="0" fontId="23" fillId="9" borderId="46" xfId="55" applyFont="1" applyFill="1" applyBorder="1"/>
    <xf numFmtId="0" fontId="30" fillId="5" borderId="46" xfId="0" applyFont="1" applyFill="1" applyBorder="1" applyAlignment="1">
      <alignment vertical="center"/>
    </xf>
    <xf numFmtId="0" fontId="31" fillId="9" borderId="46" xfId="55" applyFont="1" applyFill="1" applyBorder="1"/>
    <xf numFmtId="0" fontId="32" fillId="9" borderId="46" xfId="55" applyFont="1" applyFill="1" applyBorder="1"/>
    <xf numFmtId="0" fontId="30" fillId="0" borderId="46" xfId="0" applyFont="1" applyBorder="1"/>
    <xf numFmtId="0" fontId="33" fillId="9" borderId="1" xfId="55" applyFont="1" applyFill="1" applyBorder="1"/>
    <xf numFmtId="0" fontId="34" fillId="2" borderId="1" xfId="15" applyFont="1" applyFill="1" applyBorder="1" applyAlignment="1">
      <alignment horizontal="left" vertical="top" wrapText="1"/>
    </xf>
    <xf numFmtId="9" fontId="10" fillId="0" borderId="1" xfId="51" applyFont="1" applyBorder="1"/>
    <xf numFmtId="0" fontId="34" fillId="2" borderId="1" xfId="16" applyFont="1" applyFill="1" applyBorder="1" applyAlignment="1">
      <alignment horizontal="left" vertical="top" wrapText="1"/>
    </xf>
    <xf numFmtId="9" fontId="0" fillId="0" borderId="0" xfId="51" applyFont="1"/>
    <xf numFmtId="165" fontId="34" fillId="2" borderId="1" xfId="19" applyNumberFormat="1" applyFont="1" applyFill="1" applyBorder="1" applyAlignment="1">
      <alignment horizontal="right" vertical="center"/>
    </xf>
    <xf numFmtId="165" fontId="34" fillId="2" borderId="1" xfId="21" applyNumberFormat="1" applyFont="1" applyFill="1" applyBorder="1" applyAlignment="1">
      <alignment horizontal="right" vertical="center"/>
    </xf>
    <xf numFmtId="165" fontId="34" fillId="2" borderId="1" xfId="23" applyNumberFormat="1" applyFont="1" applyFill="1" applyBorder="1" applyAlignment="1">
      <alignment horizontal="right" vertical="center"/>
    </xf>
    <xf numFmtId="165" fontId="34" fillId="2" borderId="1" xfId="25" applyNumberFormat="1" applyFont="1" applyFill="1" applyBorder="1" applyAlignment="1">
      <alignment horizontal="right" vertical="center"/>
    </xf>
    <xf numFmtId="0" fontId="35" fillId="9" borderId="46" xfId="55" applyFont="1" applyFill="1" applyBorder="1"/>
    <xf numFmtId="0" fontId="36" fillId="0" borderId="46" xfId="0" applyFont="1" applyBorder="1"/>
    <xf numFmtId="0" fontId="30" fillId="0" borderId="0" xfId="0" applyFont="1"/>
    <xf numFmtId="0" fontId="10" fillId="9" borderId="1" xfId="0" applyFont="1" applyFill="1" applyBorder="1"/>
    <xf numFmtId="0" fontId="30" fillId="5" borderId="0" xfId="0" applyFont="1" applyFill="1" applyAlignment="1">
      <alignment vertical="center"/>
    </xf>
    <xf numFmtId="0" fontId="31" fillId="9" borderId="1" xfId="55" applyFont="1" applyFill="1" applyBorder="1"/>
    <xf numFmtId="0" fontId="32" fillId="9" borderId="1" xfId="55" applyFont="1" applyFill="1" applyBorder="1"/>
    <xf numFmtId="0" fontId="35" fillId="9" borderId="1" xfId="55" applyFont="1" applyFill="1" applyBorder="1"/>
    <xf numFmtId="0" fontId="33" fillId="5" borderId="1" xfId="53" applyFont="1" applyFill="1" applyBorder="1" applyAlignment="1">
      <alignment vertical="center"/>
    </xf>
    <xf numFmtId="0" fontId="39" fillId="2" borderId="47" xfId="57" applyFont="1" applyBorder="1" applyAlignment="1">
      <alignment horizontal="left" vertical="top" wrapText="1"/>
    </xf>
    <xf numFmtId="164" fontId="39" fillId="2" borderId="59" xfId="57" applyNumberFormat="1" applyFont="1" applyBorder="1" applyAlignment="1">
      <alignment horizontal="right" vertical="top"/>
    </xf>
    <xf numFmtId="165" fontId="39" fillId="2" borderId="60" xfId="57" applyNumberFormat="1" applyFont="1" applyBorder="1" applyAlignment="1">
      <alignment horizontal="right" vertical="top"/>
    </xf>
    <xf numFmtId="164" fontId="39" fillId="2" borderId="60" xfId="57" applyNumberFormat="1" applyFont="1" applyBorder="1" applyAlignment="1">
      <alignment horizontal="right" vertical="top"/>
    </xf>
    <xf numFmtId="165" fontId="39" fillId="2" borderId="61" xfId="57" applyNumberFormat="1" applyFont="1" applyBorder="1" applyAlignment="1">
      <alignment horizontal="right" vertical="top"/>
    </xf>
    <xf numFmtId="0" fontId="39" fillId="2" borderId="51" xfId="57" applyFont="1" applyBorder="1" applyAlignment="1">
      <alignment horizontal="left" vertical="top" wrapText="1"/>
    </xf>
    <xf numFmtId="164" fontId="39" fillId="2" borderId="62" xfId="57" applyNumberFormat="1" applyFont="1" applyBorder="1" applyAlignment="1">
      <alignment horizontal="right" vertical="top"/>
    </xf>
    <xf numFmtId="165" fontId="39" fillId="2" borderId="63" xfId="57" applyNumberFormat="1" applyFont="1" applyBorder="1" applyAlignment="1">
      <alignment horizontal="right" vertical="top"/>
    </xf>
    <xf numFmtId="164" fontId="39" fillId="2" borderId="63" xfId="57" applyNumberFormat="1" applyFont="1" applyBorder="1" applyAlignment="1">
      <alignment horizontal="right" vertical="top"/>
    </xf>
    <xf numFmtId="165" fontId="39" fillId="2" borderId="64" xfId="57" applyNumberFormat="1" applyFont="1" applyBorder="1" applyAlignment="1">
      <alignment horizontal="right" vertical="top"/>
    </xf>
    <xf numFmtId="0" fontId="39" fillId="2" borderId="55" xfId="57" applyFont="1" applyBorder="1" applyAlignment="1">
      <alignment horizontal="left" vertical="top" wrapText="1"/>
    </xf>
    <xf numFmtId="164" fontId="39" fillId="2" borderId="65" xfId="57" applyNumberFormat="1" applyFont="1" applyBorder="1" applyAlignment="1">
      <alignment horizontal="right" vertical="top"/>
    </xf>
    <xf numFmtId="165" fontId="39" fillId="2" borderId="66" xfId="57" applyNumberFormat="1" applyFont="1" applyBorder="1" applyAlignment="1">
      <alignment horizontal="right" vertical="top"/>
    </xf>
    <xf numFmtId="164" fontId="39" fillId="2" borderId="66" xfId="57" applyNumberFormat="1" applyFont="1" applyBorder="1" applyAlignment="1">
      <alignment horizontal="right" vertical="top"/>
    </xf>
    <xf numFmtId="165" fontId="39" fillId="2" borderId="67" xfId="57" applyNumberFormat="1" applyFont="1" applyBorder="1" applyAlignment="1">
      <alignment horizontal="right" vertical="top"/>
    </xf>
    <xf numFmtId="0" fontId="39" fillId="10" borderId="56" xfId="57" applyFont="1" applyFill="1" applyBorder="1" applyAlignment="1">
      <alignment horizontal="center" vertical="center" wrapText="1"/>
    </xf>
    <xf numFmtId="0" fontId="39" fillId="10" borderId="57" xfId="57" applyFont="1" applyFill="1" applyBorder="1" applyAlignment="1">
      <alignment horizontal="center" vertical="center" wrapText="1"/>
    </xf>
    <xf numFmtId="0" fontId="39" fillId="10" borderId="58" xfId="57" applyFont="1" applyFill="1" applyBorder="1" applyAlignment="1">
      <alignment horizontal="center" vertical="center" wrapText="1"/>
    </xf>
    <xf numFmtId="0" fontId="34" fillId="2" borderId="1" xfId="57" applyFont="1" applyBorder="1" applyAlignment="1">
      <alignment horizontal="left" vertical="top" wrapText="1"/>
    </xf>
    <xf numFmtId="165" fontId="34" fillId="2" borderId="1" xfId="57" applyNumberFormat="1" applyFont="1" applyBorder="1" applyAlignment="1">
      <alignment horizontal="right" vertical="top"/>
    </xf>
    <xf numFmtId="0" fontId="40" fillId="5" borderId="1" xfId="53" applyFont="1" applyFill="1" applyBorder="1" applyAlignment="1">
      <alignment vertical="center"/>
    </xf>
    <xf numFmtId="4" fontId="34" fillId="2" borderId="1" xfId="34" applyNumberFormat="1" applyFont="1" applyFill="1" applyBorder="1" applyAlignment="1">
      <alignment horizontal="right" vertical="center"/>
    </xf>
    <xf numFmtId="4" fontId="34" fillId="2" borderId="1" xfId="37" applyNumberFormat="1" applyFont="1" applyFill="1" applyBorder="1" applyAlignment="1">
      <alignment horizontal="right" vertical="center"/>
    </xf>
    <xf numFmtId="0" fontId="10" fillId="0" borderId="0" xfId="0" applyFont="1"/>
    <xf numFmtId="0" fontId="34" fillId="2" borderId="1" xfId="58" applyFont="1" applyBorder="1" applyAlignment="1">
      <alignment horizontal="left" vertical="top" wrapText="1"/>
    </xf>
    <xf numFmtId="169" fontId="34" fillId="2" borderId="1" xfId="58" applyNumberFormat="1" applyFont="1" applyBorder="1" applyAlignment="1">
      <alignment horizontal="right" vertical="top"/>
    </xf>
    <xf numFmtId="170" fontId="34" fillId="2" borderId="1" xfId="58" applyNumberFormat="1" applyFont="1" applyBorder="1" applyAlignment="1">
      <alignment horizontal="right" vertical="top"/>
    </xf>
    <xf numFmtId="164" fontId="34" fillId="2" borderId="1" xfId="20" applyNumberFormat="1" applyFont="1" applyFill="1" applyBorder="1" applyAlignment="1">
      <alignment horizontal="right" vertical="center"/>
    </xf>
    <xf numFmtId="164" fontId="34" fillId="2" borderId="1" xfId="24" applyNumberFormat="1" applyFont="1" applyFill="1" applyBorder="1" applyAlignment="1">
      <alignment horizontal="right" vertical="center"/>
    </xf>
    <xf numFmtId="165" fontId="3" fillId="2" borderId="18" xfId="19" applyNumberFormat="1" applyFont="1" applyFill="1" applyBorder="1" applyAlignment="1">
      <alignment horizontal="right" vertical="center"/>
    </xf>
    <xf numFmtId="165" fontId="3" fillId="2" borderId="21" xfId="19" applyNumberFormat="1" applyFont="1" applyFill="1" applyBorder="1" applyAlignment="1">
      <alignment horizontal="right" vertical="center"/>
    </xf>
    <xf numFmtId="0" fontId="36" fillId="0" borderId="1" xfId="0" applyFont="1" applyBorder="1"/>
    <xf numFmtId="0" fontId="0" fillId="0" borderId="1" xfId="0" applyBorder="1"/>
    <xf numFmtId="164" fontId="10" fillId="0" borderId="0" xfId="0" applyNumberFormat="1" applyFont="1"/>
    <xf numFmtId="9" fontId="10" fillId="0" borderId="0" xfId="51" applyFont="1"/>
    <xf numFmtId="165" fontId="39" fillId="2" borderId="68" xfId="57" applyNumberFormat="1" applyFont="1" applyBorder="1" applyAlignment="1">
      <alignment horizontal="right" vertical="top"/>
    </xf>
    <xf numFmtId="165" fontId="39" fillId="2" borderId="69" xfId="57" applyNumberFormat="1" applyFont="1" applyBorder="1" applyAlignment="1">
      <alignment horizontal="right" vertical="top"/>
    </xf>
    <xf numFmtId="0" fontId="4" fillId="5" borderId="1" xfId="60" applyFill="1" applyAlignment="1">
      <alignment vertical="center"/>
    </xf>
    <xf numFmtId="0" fontId="6" fillId="5" borderId="1" xfId="61" applyFill="1" applyBorder="1" applyAlignment="1">
      <alignment vertical="center"/>
    </xf>
    <xf numFmtId="0" fontId="4" fillId="5" borderId="1" xfId="60" applyFill="1" applyBorder="1" applyAlignment="1">
      <alignment vertical="center"/>
    </xf>
    <xf numFmtId="0" fontId="12" fillId="5" borderId="1" xfId="61" applyFont="1" applyFill="1" applyBorder="1" applyAlignment="1">
      <alignment vertical="center"/>
    </xf>
    <xf numFmtId="0" fontId="13" fillId="5" borderId="1" xfId="60" applyFont="1" applyFill="1" applyBorder="1" applyAlignment="1">
      <alignment vertical="center"/>
    </xf>
    <xf numFmtId="0" fontId="4" fillId="2" borderId="1" xfId="60"/>
    <xf numFmtId="0" fontId="42" fillId="2" borderId="1" xfId="60" applyFont="1"/>
    <xf numFmtId="0" fontId="14" fillId="2" borderId="1" xfId="62" applyFont="1" applyBorder="1" applyAlignment="1">
      <alignment horizontal="left"/>
    </xf>
    <xf numFmtId="0" fontId="43" fillId="2" borderId="70" xfId="60" applyFont="1" applyBorder="1"/>
    <xf numFmtId="0" fontId="44" fillId="2" borderId="71" xfId="60" applyFont="1" applyBorder="1"/>
    <xf numFmtId="0" fontId="44" fillId="2" borderId="72" xfId="60" applyFont="1" applyBorder="1"/>
    <xf numFmtId="0" fontId="44" fillId="2" borderId="1" xfId="60" applyFont="1"/>
    <xf numFmtId="0" fontId="43" fillId="2" borderId="73" xfId="60" applyFont="1" applyBorder="1"/>
    <xf numFmtId="0" fontId="44" fillId="2" borderId="1" xfId="60" applyFont="1" applyBorder="1"/>
    <xf numFmtId="0" fontId="4" fillId="2" borderId="74" xfId="60" applyBorder="1"/>
    <xf numFmtId="0" fontId="6" fillId="2" borderId="24" xfId="61"/>
    <xf numFmtId="0" fontId="45" fillId="2" borderId="1" xfId="60" applyFont="1"/>
    <xf numFmtId="0" fontId="46" fillId="2" borderId="1" xfId="63" applyFont="1" applyBorder="1"/>
    <xf numFmtId="0" fontId="6" fillId="2" borderId="1" xfId="63" applyBorder="1"/>
    <xf numFmtId="0" fontId="4" fillId="2" borderId="1" xfId="60" applyBorder="1"/>
    <xf numFmtId="0" fontId="46" fillId="2" borderId="1" xfId="63" applyFont="1"/>
    <xf numFmtId="0" fontId="6" fillId="2" borderId="1" xfId="63"/>
    <xf numFmtId="0" fontId="47" fillId="2" borderId="1" xfId="60" applyFont="1"/>
    <xf numFmtId="0" fontId="0" fillId="2" borderId="1" xfId="60" applyFont="1"/>
    <xf numFmtId="0" fontId="22" fillId="2" borderId="1" xfId="59" applyFont="1" applyFill="1" applyAlignment="1">
      <alignment vertical="center"/>
    </xf>
    <xf numFmtId="0" fontId="49" fillId="5" borderId="75" xfId="61" applyFont="1" applyFill="1" applyBorder="1" applyAlignment="1">
      <alignment vertical="center"/>
    </xf>
    <xf numFmtId="0" fontId="13" fillId="5" borderId="75" xfId="60" applyFont="1" applyFill="1" applyBorder="1" applyAlignment="1">
      <alignment vertical="center"/>
    </xf>
    <xf numFmtId="0" fontId="4" fillId="5" borderId="75" xfId="60" applyFill="1" applyBorder="1" applyAlignment="1">
      <alignment vertical="center"/>
    </xf>
    <xf numFmtId="0" fontId="36" fillId="2" borderId="1" xfId="60" applyFont="1" applyBorder="1"/>
    <xf numFmtId="0" fontId="50" fillId="9" borderId="46" xfId="59" applyFont="1" applyFill="1" applyBorder="1"/>
    <xf numFmtId="0" fontId="36" fillId="5" borderId="46" xfId="60" applyFont="1" applyFill="1" applyBorder="1" applyAlignment="1">
      <alignment vertical="center"/>
    </xf>
    <xf numFmtId="0" fontId="51" fillId="9" borderId="46" xfId="59" applyFont="1" applyFill="1" applyBorder="1"/>
    <xf numFmtId="0" fontId="35" fillId="9" borderId="46" xfId="59" applyFont="1" applyFill="1" applyBorder="1"/>
    <xf numFmtId="0" fontId="36" fillId="2" borderId="46" xfId="60" applyFont="1" applyBorder="1"/>
    <xf numFmtId="0" fontId="36" fillId="2" borderId="1" xfId="60" applyFont="1"/>
    <xf numFmtId="0" fontId="52" fillId="2" borderId="1" xfId="60" applyFont="1"/>
    <xf numFmtId="0" fontId="53" fillId="5" borderId="1" xfId="61" applyFont="1" applyFill="1" applyBorder="1" applyAlignment="1">
      <alignment vertical="center"/>
    </xf>
    <xf numFmtId="0" fontId="4" fillId="5" borderId="39" xfId="60" applyFill="1" applyBorder="1" applyAlignment="1">
      <alignment vertical="center"/>
    </xf>
    <xf numFmtId="0" fontId="54" fillId="9" borderId="39" xfId="59" applyFont="1" applyFill="1" applyBorder="1"/>
    <xf numFmtId="0" fontId="55" fillId="9" borderId="39" xfId="59" applyFont="1" applyFill="1" applyBorder="1"/>
    <xf numFmtId="0" fontId="56" fillId="9" borderId="1" xfId="59" applyFont="1" applyFill="1" applyBorder="1"/>
    <xf numFmtId="0" fontId="54" fillId="9" borderId="1" xfId="59" applyFont="1" applyFill="1" applyBorder="1"/>
    <xf numFmtId="0" fontId="55" fillId="9" borderId="1" xfId="59" applyFont="1" applyFill="1" applyBorder="1"/>
    <xf numFmtId="0" fontId="57" fillId="5" borderId="1" xfId="61" applyFont="1" applyFill="1" applyBorder="1" applyAlignment="1">
      <alignment vertical="center"/>
    </xf>
    <xf numFmtId="0" fontId="58" fillId="2" borderId="1" xfId="60" applyFont="1"/>
    <xf numFmtId="0" fontId="23" fillId="9" borderId="39" xfId="59" applyFont="1" applyFill="1" applyBorder="1"/>
    <xf numFmtId="0" fontId="25" fillId="5" borderId="1" xfId="60" applyFont="1" applyFill="1" applyAlignment="1">
      <alignment vertical="center"/>
    </xf>
    <xf numFmtId="0" fontId="22" fillId="4" borderId="1" xfId="59" applyFont="1" applyAlignment="1">
      <alignment vertical="center"/>
    </xf>
    <xf numFmtId="0" fontId="4" fillId="2" borderId="1" xfId="60" applyFill="1" applyAlignment="1">
      <alignment vertical="center"/>
    </xf>
    <xf numFmtId="10" fontId="60" fillId="5" borderId="76" xfId="65" applyNumberFormat="1" applyFont="1" applyFill="1" applyBorder="1" applyAlignment="1">
      <alignment vertical="center"/>
    </xf>
    <xf numFmtId="0" fontId="61" fillId="2" borderId="1" xfId="60" applyFont="1"/>
    <xf numFmtId="0" fontId="19" fillId="5" borderId="1" xfId="61" applyFont="1" applyFill="1" applyBorder="1" applyAlignment="1">
      <alignment vertical="center"/>
    </xf>
    <xf numFmtId="0" fontId="4" fillId="12" borderId="1" xfId="60" applyFill="1"/>
    <xf numFmtId="0" fontId="4" fillId="2" borderId="1" xfId="60" applyAlignment="1"/>
    <xf numFmtId="0" fontId="4" fillId="2" borderId="1" xfId="60" applyAlignment="1">
      <alignment wrapText="1"/>
    </xf>
    <xf numFmtId="0" fontId="30" fillId="13" borderId="1" xfId="60" applyFont="1" applyFill="1" applyBorder="1" applyAlignment="1">
      <alignment vertical="center" wrapText="1"/>
    </xf>
    <xf numFmtId="0" fontId="30" fillId="13" borderId="1" xfId="60" applyFont="1" applyFill="1" applyBorder="1" applyAlignment="1">
      <alignment horizontal="center" vertical="center"/>
    </xf>
    <xf numFmtId="0" fontId="6" fillId="14" borderId="31" xfId="60" applyFont="1" applyFill="1" applyBorder="1" applyAlignment="1">
      <alignment horizontal="center" vertical="center" wrapText="1"/>
    </xf>
    <xf numFmtId="0" fontId="6" fillId="14" borderId="31" xfId="60" applyFont="1" applyFill="1" applyBorder="1" applyAlignment="1">
      <alignment vertical="center" wrapText="1"/>
    </xf>
    <xf numFmtId="10" fontId="59" fillId="15" borderId="31" xfId="65" applyNumberFormat="1" applyFont="1" applyFill="1" applyBorder="1"/>
    <xf numFmtId="10" fontId="59" fillId="5" borderId="79" xfId="65" applyNumberFormat="1" applyFont="1" applyFill="1" applyBorder="1" applyAlignment="1">
      <alignment vertical="center"/>
    </xf>
    <xf numFmtId="168" fontId="59" fillId="5" borderId="76" xfId="65" applyNumberFormat="1" applyFont="1" applyFill="1" applyBorder="1" applyAlignment="1">
      <alignment vertical="center"/>
    </xf>
    <xf numFmtId="0" fontId="6" fillId="14" borderId="80" xfId="60" applyFont="1" applyFill="1" applyBorder="1" applyAlignment="1">
      <alignment vertical="center" wrapText="1"/>
    </xf>
    <xf numFmtId="9" fontId="0" fillId="2" borderId="1" xfId="65" applyFont="1"/>
    <xf numFmtId="0" fontId="63" fillId="13" borderId="85" xfId="60" applyFont="1" applyFill="1" applyBorder="1" applyAlignment="1">
      <alignment vertical="center" wrapText="1"/>
    </xf>
    <xf numFmtId="0" fontId="63" fillId="13" borderId="86" xfId="60" applyFont="1" applyFill="1" applyBorder="1" applyAlignment="1">
      <alignment vertical="center" wrapText="1"/>
    </xf>
    <xf numFmtId="0" fontId="63" fillId="13" borderId="87" xfId="60" applyFont="1" applyFill="1" applyBorder="1" applyAlignment="1">
      <alignment vertical="center" wrapText="1"/>
    </xf>
    <xf numFmtId="0" fontId="63" fillId="13" borderId="77" xfId="60" applyFont="1" applyFill="1" applyBorder="1" applyAlignment="1">
      <alignment vertical="center" wrapText="1"/>
    </xf>
    <xf numFmtId="0" fontId="63" fillId="13" borderId="78" xfId="60" applyFont="1" applyFill="1" applyBorder="1" applyAlignment="1">
      <alignment vertical="center" wrapText="1"/>
    </xf>
    <xf numFmtId="0" fontId="62" fillId="14" borderId="76" xfId="60" applyFont="1" applyFill="1" applyBorder="1" applyAlignment="1">
      <alignment horizontal="left" vertical="center" indent="1"/>
    </xf>
    <xf numFmtId="0" fontId="64" fillId="14" borderId="76" xfId="60" applyFont="1" applyFill="1" applyBorder="1" applyAlignment="1">
      <alignment horizontal="center" vertical="center" wrapText="1"/>
    </xf>
    <xf numFmtId="10" fontId="59" fillId="5" borderId="76" xfId="65" applyNumberFormat="1" applyFont="1" applyFill="1" applyBorder="1" applyAlignment="1">
      <alignment vertical="center"/>
    </xf>
    <xf numFmtId="0" fontId="64" fillId="14" borderId="88" xfId="60" applyFont="1" applyFill="1" applyBorder="1" applyAlignment="1">
      <alignment horizontal="center" vertical="center" wrapText="1"/>
    </xf>
    <xf numFmtId="0" fontId="64" fillId="14" borderId="76" xfId="60" applyFont="1" applyFill="1" applyBorder="1" applyAlignment="1">
      <alignment horizontal="center" vertical="center" wrapText="1" shrinkToFit="1"/>
    </xf>
    <xf numFmtId="0" fontId="64" fillId="14" borderId="81" xfId="60" applyFont="1" applyFill="1" applyBorder="1" applyAlignment="1">
      <alignment horizontal="center" vertical="center" wrapText="1" shrinkToFit="1"/>
    </xf>
    <xf numFmtId="0" fontId="4" fillId="16" borderId="1" xfId="60" applyFill="1"/>
    <xf numFmtId="0" fontId="62" fillId="13" borderId="76" xfId="60" applyFont="1" applyFill="1" applyBorder="1" applyAlignment="1">
      <alignment vertical="center"/>
    </xf>
    <xf numFmtId="0" fontId="65" fillId="5" borderId="1" xfId="61" applyFont="1" applyFill="1" applyBorder="1" applyAlignment="1">
      <alignment vertical="center"/>
    </xf>
    <xf numFmtId="10" fontId="59" fillId="5" borderId="76" xfId="65" applyNumberFormat="1" applyFont="1" applyFill="1" applyBorder="1" applyAlignment="1">
      <alignment horizontal="right" vertical="center"/>
    </xf>
    <xf numFmtId="0" fontId="64" fillId="14" borderId="82" xfId="60" applyFont="1" applyFill="1" applyBorder="1" applyAlignment="1">
      <alignment horizontal="center" vertical="center" wrapText="1"/>
    </xf>
    <xf numFmtId="10" fontId="4" fillId="2" borderId="31" xfId="60" applyNumberFormat="1" applyBorder="1"/>
    <xf numFmtId="0" fontId="64" fillId="14" borderId="86" xfId="60" applyFont="1" applyFill="1" applyBorder="1" applyAlignment="1">
      <alignment vertical="center"/>
    </xf>
    <xf numFmtId="0" fontId="64" fillId="14" borderId="82" xfId="60" applyFont="1" applyFill="1" applyBorder="1" applyAlignment="1">
      <alignment vertical="center"/>
    </xf>
    <xf numFmtId="0" fontId="64" fillId="14" borderId="83" xfId="60" applyFont="1" applyFill="1" applyBorder="1" applyAlignment="1">
      <alignment vertical="center"/>
    </xf>
    <xf numFmtId="0" fontId="64" fillId="14" borderId="84" xfId="60" applyFont="1" applyFill="1" applyBorder="1" applyAlignment="1">
      <alignment vertical="center"/>
    </xf>
    <xf numFmtId="0" fontId="64" fillId="14" borderId="76" xfId="60" applyFont="1" applyFill="1" applyBorder="1" applyAlignment="1">
      <alignment horizontal="center" vertical="center"/>
    </xf>
    <xf numFmtId="2" fontId="59" fillId="5" borderId="76" xfId="60" applyNumberFormat="1" applyFont="1" applyFill="1" applyBorder="1" applyAlignment="1">
      <alignment vertical="center"/>
    </xf>
    <xf numFmtId="0" fontId="64" fillId="14" borderId="96" xfId="60" applyFont="1" applyFill="1" applyBorder="1" applyAlignment="1">
      <alignment vertical="center" wrapText="1"/>
    </xf>
    <xf numFmtId="0" fontId="64" fillId="14" borderId="97" xfId="60" applyFont="1" applyFill="1" applyBorder="1" applyAlignment="1">
      <alignment vertical="center"/>
    </xf>
    <xf numFmtId="0" fontId="4" fillId="2" borderId="98" xfId="60" applyBorder="1" applyAlignment="1"/>
    <xf numFmtId="0" fontId="4" fillId="2" borderId="89" xfId="60" applyBorder="1" applyAlignment="1"/>
    <xf numFmtId="0" fontId="64" fillId="14" borderId="82" xfId="60" applyFont="1" applyFill="1" applyBorder="1" applyAlignment="1">
      <alignment vertical="center" wrapText="1"/>
    </xf>
    <xf numFmtId="0" fontId="64" fillId="14" borderId="76" xfId="60" applyFont="1" applyFill="1" applyBorder="1" applyAlignment="1">
      <alignment vertical="center" wrapText="1"/>
    </xf>
    <xf numFmtId="0" fontId="9" fillId="11" borderId="81" xfId="66" applyFont="1" applyBorder="1" applyAlignment="1">
      <alignment vertical="center"/>
    </xf>
    <xf numFmtId="0" fontId="9" fillId="11" borderId="88" xfId="66" applyFont="1" applyBorder="1" applyAlignment="1">
      <alignment vertical="center"/>
    </xf>
    <xf numFmtId="0" fontId="9" fillId="11" borderId="79" xfId="66" applyFont="1" applyBorder="1" applyAlignment="1">
      <alignment vertical="center"/>
    </xf>
    <xf numFmtId="0" fontId="64" fillId="14" borderId="76" xfId="60" applyFont="1" applyFill="1" applyBorder="1" applyAlignment="1">
      <alignment horizontal="left" vertical="center" indent="1"/>
    </xf>
    <xf numFmtId="0" fontId="64" fillId="14" borderId="100" xfId="60" applyFont="1" applyFill="1" applyBorder="1" applyAlignment="1">
      <alignment vertical="center" wrapText="1"/>
    </xf>
    <xf numFmtId="0" fontId="64" fillId="14" borderId="31" xfId="60" applyFont="1" applyFill="1" applyBorder="1" applyAlignment="1">
      <alignment vertical="center" wrapText="1"/>
    </xf>
    <xf numFmtId="0" fontId="64" fillId="14" borderId="82" xfId="60" applyFont="1" applyFill="1" applyBorder="1" applyAlignment="1">
      <alignment horizontal="left" vertical="center" indent="1"/>
    </xf>
    <xf numFmtId="0" fontId="64" fillId="14" borderId="1" xfId="60" applyFont="1" applyFill="1" applyBorder="1" applyAlignment="1">
      <alignment horizontal="center" vertical="center" wrapText="1"/>
    </xf>
    <xf numFmtId="10" fontId="59" fillId="5" borderId="1" xfId="65" applyNumberFormat="1" applyFont="1" applyFill="1" applyBorder="1" applyAlignment="1">
      <alignment vertical="center"/>
    </xf>
    <xf numFmtId="10" fontId="59" fillId="5" borderId="81" xfId="65" applyNumberFormat="1" applyFont="1" applyFill="1" applyBorder="1" applyAlignment="1">
      <alignment horizontal="center" vertical="center"/>
    </xf>
    <xf numFmtId="10" fontId="59" fillId="5" borderId="79" xfId="65" applyNumberFormat="1" applyFont="1" applyFill="1" applyBorder="1" applyAlignment="1">
      <alignment horizontal="center" vertical="center"/>
    </xf>
    <xf numFmtId="0" fontId="64" fillId="14" borderId="83" xfId="60" applyFont="1" applyFill="1" applyBorder="1" applyAlignment="1">
      <alignment horizontal="center" vertical="center" wrapText="1"/>
    </xf>
    <xf numFmtId="0" fontId="64" fillId="14" borderId="84" xfId="60" applyFont="1" applyFill="1" applyBorder="1" applyAlignment="1">
      <alignment horizontal="center" vertical="center" wrapText="1"/>
    </xf>
    <xf numFmtId="0" fontId="64" fillId="14" borderId="83" xfId="60" applyFont="1" applyFill="1" applyBorder="1" applyAlignment="1">
      <alignment vertical="center" wrapText="1"/>
    </xf>
    <xf numFmtId="0" fontId="43" fillId="2" borderId="93" xfId="60" applyFont="1" applyBorder="1"/>
    <xf numFmtId="0" fontId="4" fillId="2" borderId="94" xfId="60" applyBorder="1"/>
    <xf numFmtId="0" fontId="4" fillId="2" borderId="95" xfId="60" applyBorder="1"/>
    <xf numFmtId="0" fontId="39" fillId="2" borderId="1" xfId="57" applyFont="1" applyBorder="1" applyAlignment="1">
      <alignment horizontal="left" vertical="top" wrapText="1"/>
    </xf>
    <xf numFmtId="164" fontId="39" fillId="2" borderId="1" xfId="57" applyNumberFormat="1" applyFont="1" applyBorder="1" applyAlignment="1">
      <alignment horizontal="right" vertical="top"/>
    </xf>
    <xf numFmtId="165" fontId="39" fillId="2" borderId="1" xfId="57" applyNumberFormat="1" applyFont="1" applyBorder="1" applyAlignment="1">
      <alignment horizontal="right" vertical="top"/>
    </xf>
    <xf numFmtId="0" fontId="48" fillId="2" borderId="1" xfId="60" applyFont="1" applyBorder="1"/>
    <xf numFmtId="0" fontId="39" fillId="10" borderId="105" xfId="57" applyFont="1" applyFill="1" applyBorder="1" applyAlignment="1">
      <alignment horizontal="center" vertical="center" wrapText="1"/>
    </xf>
    <xf numFmtId="0" fontId="39" fillId="2" borderId="102" xfId="57" applyFont="1" applyBorder="1" applyAlignment="1">
      <alignment horizontal="left" vertical="top" wrapText="1"/>
    </xf>
    <xf numFmtId="0" fontId="39" fillId="2" borderId="103" xfId="57" applyFont="1" applyBorder="1" applyAlignment="1">
      <alignment horizontal="left" vertical="top" wrapText="1"/>
    </xf>
    <xf numFmtId="0" fontId="39" fillId="2" borderId="106" xfId="57" applyFont="1" applyBorder="1" applyAlignment="1">
      <alignment horizontal="left" vertical="top" wrapText="1"/>
    </xf>
    <xf numFmtId="164" fontId="39" fillId="2" borderId="107" xfId="57" applyNumberFormat="1" applyFont="1" applyBorder="1" applyAlignment="1">
      <alignment horizontal="right" vertical="top"/>
    </xf>
    <xf numFmtId="165" fontId="39" fillId="2" borderId="108" xfId="57" applyNumberFormat="1" applyFont="1" applyBorder="1" applyAlignment="1">
      <alignment horizontal="right" vertical="top"/>
    </xf>
    <xf numFmtId="164" fontId="39" fillId="2" borderId="108" xfId="57" applyNumberFormat="1" applyFont="1" applyBorder="1" applyAlignment="1">
      <alignment horizontal="right" vertical="top"/>
    </xf>
    <xf numFmtId="164" fontId="34" fillId="2" borderId="1" xfId="57" applyNumberFormat="1" applyFont="1" applyBorder="1" applyAlignment="1">
      <alignment horizontal="right" vertical="top"/>
    </xf>
    <xf numFmtId="0" fontId="10" fillId="2" borderId="1" xfId="60" applyFont="1" applyBorder="1"/>
    <xf numFmtId="0" fontId="10" fillId="5" borderId="1" xfId="60" applyFont="1" applyFill="1" applyBorder="1" applyAlignment="1">
      <alignment vertical="center"/>
    </xf>
    <xf numFmtId="0" fontId="10" fillId="2" borderId="1" xfId="60" applyFont="1"/>
    <xf numFmtId="0" fontId="34" fillId="2" borderId="1" xfId="67" applyFont="1" applyBorder="1" applyAlignment="1">
      <alignment horizontal="left" vertical="top" wrapText="1"/>
    </xf>
    <xf numFmtId="165" fontId="34" fillId="2" borderId="1" xfId="67" applyNumberFormat="1" applyFont="1" applyBorder="1" applyAlignment="1">
      <alignment horizontal="right" vertical="center"/>
    </xf>
    <xf numFmtId="0" fontId="14" fillId="2" borderId="1" xfId="62" applyFont="1" applyBorder="1" applyAlignment="1"/>
    <xf numFmtId="165" fontId="34" fillId="2" borderId="1" xfId="68" applyNumberFormat="1" applyFont="1" applyBorder="1" applyAlignment="1">
      <alignment horizontal="right" vertical="center"/>
    </xf>
    <xf numFmtId="164" fontId="34" fillId="2" borderId="1" xfId="68" applyNumberFormat="1" applyFont="1" applyBorder="1" applyAlignment="1">
      <alignment horizontal="right" vertical="center"/>
    </xf>
    <xf numFmtId="0" fontId="66" fillId="2" borderId="1" xfId="60" applyFont="1" applyBorder="1"/>
    <xf numFmtId="0" fontId="66" fillId="2" borderId="1" xfId="60" applyFont="1"/>
    <xf numFmtId="10" fontId="66" fillId="2" borderId="1" xfId="60" applyNumberFormat="1" applyFont="1"/>
    <xf numFmtId="0" fontId="67" fillId="2" borderId="1" xfId="68" applyFont="1" applyBorder="1"/>
    <xf numFmtId="0" fontId="34" fillId="2" borderId="1" xfId="68" applyFont="1" applyBorder="1" applyAlignment="1">
      <alignment horizontal="center" wrapText="1"/>
    </xf>
    <xf numFmtId="0" fontId="34" fillId="2" borderId="1" xfId="68" applyFont="1" applyBorder="1" applyAlignment="1">
      <alignment horizontal="left" vertical="top" wrapText="1"/>
    </xf>
    <xf numFmtId="168" fontId="34" fillId="2" borderId="1" xfId="65" applyNumberFormat="1" applyFont="1" applyBorder="1" applyAlignment="1">
      <alignment horizontal="right" vertical="center"/>
    </xf>
    <xf numFmtId="0" fontId="34" fillId="2" borderId="1" xfId="67" applyFont="1" applyBorder="1" applyAlignment="1">
      <alignment horizontal="left" vertical="top"/>
    </xf>
    <xf numFmtId="0" fontId="21" fillId="8" borderId="28" xfId="55" applyFont="1" applyFill="1" applyBorder="1" applyAlignment="1">
      <alignment horizontal="left" wrapText="1"/>
    </xf>
    <xf numFmtId="0" fontId="21" fillId="8" borderId="29" xfId="55" applyFont="1" applyFill="1" applyBorder="1" applyAlignment="1">
      <alignment horizontal="left" wrapText="1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1" fillId="4" borderId="0" xfId="55" applyFont="1" applyAlignment="1">
      <alignment horizontal="center" vertical="center"/>
    </xf>
    <xf numFmtId="0" fontId="14" fillId="0" borderId="1" xfId="52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2" fillId="4" borderId="1" xfId="59" applyFont="1" applyAlignment="1">
      <alignment horizontal="center" vertical="center"/>
    </xf>
    <xf numFmtId="0" fontId="14" fillId="2" borderId="1" xfId="62" applyFont="1" applyBorder="1" applyAlignment="1">
      <alignment horizontal="left"/>
    </xf>
    <xf numFmtId="0" fontId="34" fillId="2" borderId="1" xfId="68" applyFont="1" applyBorder="1" applyAlignment="1">
      <alignment horizontal="left" vertical="top" wrapText="1"/>
    </xf>
    <xf numFmtId="0" fontId="41" fillId="2" borderId="1" xfId="68" applyFont="1" applyBorder="1" applyAlignment="1">
      <alignment horizontal="center" vertical="center" wrapText="1"/>
    </xf>
    <xf numFmtId="0" fontId="34" fillId="2" borderId="1" xfId="68" applyFont="1" applyBorder="1" applyAlignment="1">
      <alignment horizontal="center" wrapText="1"/>
    </xf>
    <xf numFmtId="0" fontId="38" fillId="2" borderId="1" xfId="57" applyFont="1" applyBorder="1" applyAlignment="1">
      <alignment horizontal="center" vertical="center" wrapText="1"/>
    </xf>
    <xf numFmtId="0" fontId="39" fillId="10" borderId="47" xfId="57" applyFont="1" applyFill="1" applyBorder="1" applyAlignment="1">
      <alignment horizontal="left" vertical="center" wrapText="1"/>
    </xf>
    <xf numFmtId="0" fontId="39" fillId="10" borderId="51" xfId="57" applyFont="1" applyFill="1" applyBorder="1" applyAlignment="1">
      <alignment horizontal="left" vertical="center" wrapText="1"/>
    </xf>
    <xf numFmtId="0" fontId="39" fillId="10" borderId="55" xfId="57" applyFont="1" applyFill="1" applyBorder="1" applyAlignment="1">
      <alignment horizontal="left" vertical="center" wrapText="1"/>
    </xf>
    <xf numFmtId="0" fontId="39" fillId="10" borderId="48" xfId="57" applyFont="1" applyFill="1" applyBorder="1" applyAlignment="1">
      <alignment horizontal="center" vertical="center" wrapText="1"/>
    </xf>
    <xf numFmtId="0" fontId="39" fillId="10" borderId="49" xfId="57" applyFont="1" applyFill="1" applyBorder="1" applyAlignment="1">
      <alignment horizontal="center" vertical="center" wrapText="1"/>
    </xf>
    <xf numFmtId="0" fontId="39" fillId="10" borderId="50" xfId="57" applyFont="1" applyFill="1" applyBorder="1" applyAlignment="1">
      <alignment horizontal="center" vertical="center" wrapText="1"/>
    </xf>
    <xf numFmtId="0" fontId="39" fillId="10" borderId="52" xfId="57" applyFont="1" applyFill="1" applyBorder="1" applyAlignment="1">
      <alignment horizontal="center" vertical="center" wrapText="1"/>
    </xf>
    <xf numFmtId="0" fontId="39" fillId="10" borderId="53" xfId="57" applyFont="1" applyFill="1" applyBorder="1" applyAlignment="1">
      <alignment horizontal="center" vertical="center" wrapText="1"/>
    </xf>
    <xf numFmtId="0" fontId="39" fillId="10" borderId="54" xfId="57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38" fillId="2" borderId="101" xfId="57" applyFont="1" applyBorder="1" applyAlignment="1">
      <alignment horizontal="center" vertical="center" wrapText="1"/>
    </xf>
    <xf numFmtId="0" fontId="39" fillId="10" borderId="102" xfId="57" applyFont="1" applyFill="1" applyBorder="1" applyAlignment="1">
      <alignment horizontal="left" vertical="center" wrapText="1"/>
    </xf>
    <xf numFmtId="0" fontId="39" fillId="10" borderId="103" xfId="57" applyFont="1" applyFill="1" applyBorder="1" applyAlignment="1">
      <alignment horizontal="left" vertical="center" wrapText="1"/>
    </xf>
    <xf numFmtId="0" fontId="39" fillId="10" borderId="104" xfId="57" applyFont="1" applyFill="1" applyBorder="1" applyAlignment="1">
      <alignment horizontal="left" vertical="center" wrapText="1"/>
    </xf>
    <xf numFmtId="0" fontId="39" fillId="10" borderId="114" xfId="57" applyFont="1" applyFill="1" applyBorder="1" applyAlignment="1">
      <alignment horizontal="center" vertical="center" wrapText="1"/>
    </xf>
    <xf numFmtId="0" fontId="39" fillId="10" borderId="115" xfId="57" applyFont="1" applyFill="1" applyBorder="1" applyAlignment="1">
      <alignment horizontal="center" vertical="center" wrapText="1"/>
    </xf>
    <xf numFmtId="0" fontId="39" fillId="10" borderId="116" xfId="57" applyFont="1" applyFill="1" applyBorder="1" applyAlignment="1">
      <alignment horizontal="center" vertical="center" wrapText="1"/>
    </xf>
    <xf numFmtId="0" fontId="39" fillId="10" borderId="112" xfId="57" applyFont="1" applyFill="1" applyBorder="1" applyAlignment="1">
      <alignment horizontal="center" vertical="center" wrapText="1"/>
    </xf>
    <xf numFmtId="0" fontId="39" fillId="10" borderId="113" xfId="57" applyFont="1" applyFill="1" applyBorder="1" applyAlignment="1">
      <alignment horizontal="center" vertical="center" wrapText="1"/>
    </xf>
    <xf numFmtId="0" fontId="39" fillId="10" borderId="111" xfId="57" applyFont="1" applyFill="1" applyBorder="1" applyAlignment="1">
      <alignment horizontal="center" vertical="center" wrapText="1"/>
    </xf>
    <xf numFmtId="0" fontId="39" fillId="10" borderId="109" xfId="57" applyFont="1" applyFill="1" applyBorder="1" applyAlignment="1">
      <alignment horizontal="center" vertical="center" wrapText="1"/>
    </xf>
    <xf numFmtId="0" fontId="39" fillId="10" borderId="110" xfId="57" applyFont="1" applyFill="1" applyBorder="1" applyAlignment="1">
      <alignment horizontal="center" vertical="center" wrapText="1"/>
    </xf>
    <xf numFmtId="0" fontId="3" fillId="10" borderId="9" xfId="32" applyFont="1" applyFill="1" applyBorder="1" applyAlignment="1">
      <alignment horizontal="center" vertical="center"/>
    </xf>
    <xf numFmtId="0" fontId="3" fillId="10" borderId="40" xfId="6" applyFont="1" applyFill="1" applyBorder="1" applyAlignment="1">
      <alignment horizontal="center" vertical="center" wrapText="1"/>
    </xf>
    <xf numFmtId="0" fontId="3" fillId="10" borderId="41" xfId="6" applyFont="1" applyFill="1" applyBorder="1" applyAlignment="1">
      <alignment horizontal="center" vertical="center" wrapText="1"/>
    </xf>
    <xf numFmtId="0" fontId="3" fillId="10" borderId="42" xfId="6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 wrapText="1"/>
    </xf>
    <xf numFmtId="0" fontId="22" fillId="4" borderId="0" xfId="55" applyFont="1" applyAlignment="1">
      <alignment horizontal="center" vertical="center"/>
    </xf>
    <xf numFmtId="0" fontId="3" fillId="10" borderId="14" xfId="6" applyFont="1" applyFill="1" applyBorder="1" applyAlignment="1">
      <alignment horizontal="center" vertical="center" wrapText="1"/>
    </xf>
    <xf numFmtId="0" fontId="3" fillId="10" borderId="16" xfId="6" applyFont="1" applyFill="1" applyBorder="1" applyAlignment="1">
      <alignment horizontal="center" vertical="center" wrapText="1"/>
    </xf>
    <xf numFmtId="0" fontId="3" fillId="10" borderId="44" xfId="6" applyFont="1" applyFill="1" applyBorder="1" applyAlignment="1">
      <alignment horizontal="center" vertical="center" wrapText="1"/>
    </xf>
    <xf numFmtId="0" fontId="3" fillId="10" borderId="45" xfId="6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1" fillId="2" borderId="1" xfId="58" applyFont="1" applyBorder="1" applyAlignment="1">
      <alignment horizontal="center" vertical="center" wrapText="1"/>
    </xf>
    <xf numFmtId="0" fontId="9" fillId="11" borderId="99" xfId="66" applyFont="1" applyBorder="1" applyAlignment="1">
      <alignment horizontal="center" vertical="center"/>
    </xf>
    <xf numFmtId="0" fontId="9" fillId="11" borderId="1" xfId="66" applyFont="1" applyBorder="1" applyAlignment="1">
      <alignment horizontal="center" vertical="center"/>
    </xf>
    <xf numFmtId="0" fontId="40" fillId="13" borderId="85" xfId="60" applyFont="1" applyFill="1" applyBorder="1" applyAlignment="1">
      <alignment horizontal="center" vertical="center" wrapText="1"/>
    </xf>
    <xf numFmtId="0" fontId="40" fillId="13" borderId="86" xfId="60" applyFont="1" applyFill="1" applyBorder="1" applyAlignment="1">
      <alignment horizontal="center" vertical="center" wrapText="1"/>
    </xf>
    <xf numFmtId="0" fontId="64" fillId="14" borderId="82" xfId="60" applyFont="1" applyFill="1" applyBorder="1" applyAlignment="1">
      <alignment horizontal="center" vertical="center" wrapText="1"/>
    </xf>
    <xf numFmtId="0" fontId="64" fillId="14" borderId="83" xfId="60" applyFont="1" applyFill="1" applyBorder="1" applyAlignment="1">
      <alignment horizontal="center" vertical="center" wrapText="1"/>
    </xf>
    <xf numFmtId="0" fontId="64" fillId="14" borderId="84" xfId="60" applyFont="1" applyFill="1" applyBorder="1" applyAlignment="1">
      <alignment horizontal="center" vertical="center" wrapText="1"/>
    </xf>
    <xf numFmtId="10" fontId="59" fillId="5" borderId="81" xfId="65" applyNumberFormat="1" applyFont="1" applyFill="1" applyBorder="1" applyAlignment="1">
      <alignment horizontal="center" vertical="center"/>
    </xf>
    <xf numFmtId="10" fontId="59" fillId="5" borderId="79" xfId="65" applyNumberFormat="1" applyFont="1" applyFill="1" applyBorder="1" applyAlignment="1">
      <alignment horizontal="center" vertical="center"/>
    </xf>
    <xf numFmtId="0" fontId="64" fillId="14" borderId="90" xfId="60" applyFont="1" applyFill="1" applyBorder="1" applyAlignment="1">
      <alignment horizontal="center" vertical="center"/>
    </xf>
    <xf numFmtId="0" fontId="64" fillId="14" borderId="91" xfId="60" applyFont="1" applyFill="1" applyBorder="1" applyAlignment="1">
      <alignment horizontal="center" vertical="center"/>
    </xf>
    <xf numFmtId="0" fontId="64" fillId="14" borderId="92" xfId="60" applyFont="1" applyFill="1" applyBorder="1" applyAlignment="1">
      <alignment horizontal="center" vertical="center"/>
    </xf>
    <xf numFmtId="0" fontId="64" fillId="14" borderId="93" xfId="60" applyFont="1" applyFill="1" applyBorder="1" applyAlignment="1">
      <alignment horizontal="center" vertical="center"/>
    </xf>
    <xf numFmtId="0" fontId="64" fillId="14" borderId="94" xfId="60" applyFont="1" applyFill="1" applyBorder="1" applyAlignment="1">
      <alignment horizontal="center" vertical="center"/>
    </xf>
    <xf numFmtId="0" fontId="64" fillId="14" borderId="95" xfId="60" applyFont="1" applyFill="1" applyBorder="1" applyAlignment="1">
      <alignment horizontal="center" vertical="center"/>
    </xf>
    <xf numFmtId="0" fontId="64" fillId="14" borderId="73" xfId="60" applyFont="1" applyFill="1" applyBorder="1" applyAlignment="1">
      <alignment horizontal="center" vertical="center"/>
    </xf>
    <xf numFmtId="0" fontId="64" fillId="14" borderId="1" xfId="60" applyFont="1" applyFill="1" applyBorder="1" applyAlignment="1">
      <alignment horizontal="center" vertical="center"/>
    </xf>
    <xf numFmtId="0" fontId="64" fillId="14" borderId="81" xfId="60" applyFont="1" applyFill="1" applyBorder="1" applyAlignment="1">
      <alignment horizontal="center" vertical="center" wrapText="1"/>
    </xf>
    <xf numFmtId="0" fontId="64" fillId="14" borderId="79" xfId="60" applyFont="1" applyFill="1" applyBorder="1" applyAlignment="1">
      <alignment horizontal="center" vertical="center" wrapText="1"/>
    </xf>
    <xf numFmtId="0" fontId="62" fillId="14" borderId="82" xfId="60" applyFont="1" applyFill="1" applyBorder="1" applyAlignment="1">
      <alignment horizontal="center" vertical="center"/>
    </xf>
    <xf numFmtId="0" fontId="62" fillId="14" borderId="83" xfId="60" applyFont="1" applyFill="1" applyBorder="1" applyAlignment="1">
      <alignment horizontal="center" vertical="center"/>
    </xf>
    <xf numFmtId="0" fontId="62" fillId="14" borderId="84" xfId="60" applyFont="1" applyFill="1" applyBorder="1" applyAlignment="1">
      <alignment horizontal="center" vertical="center"/>
    </xf>
    <xf numFmtId="0" fontId="63" fillId="13" borderId="86" xfId="60" applyFont="1" applyFill="1" applyBorder="1" applyAlignment="1">
      <alignment horizontal="center" vertical="center"/>
    </xf>
    <xf numFmtId="0" fontId="63" fillId="13" borderId="89" xfId="60" applyFont="1" applyFill="1" applyBorder="1" applyAlignment="1">
      <alignment horizontal="center" vertical="center"/>
    </xf>
    <xf numFmtId="0" fontId="63" fillId="13" borderId="85" xfId="60" applyFont="1" applyFill="1" applyBorder="1" applyAlignment="1">
      <alignment horizontal="center" vertical="center"/>
    </xf>
    <xf numFmtId="0" fontId="4" fillId="2" borderId="86" xfId="60" applyBorder="1" applyAlignment="1">
      <alignment horizontal="center"/>
    </xf>
    <xf numFmtId="0" fontId="4" fillId="13" borderId="81" xfId="60" applyFill="1" applyBorder="1" applyAlignment="1">
      <alignment horizontal="center" vertical="center"/>
    </xf>
    <xf numFmtId="0" fontId="4" fillId="13" borderId="79" xfId="60" applyFill="1" applyBorder="1" applyAlignment="1">
      <alignment horizontal="center" vertical="center"/>
    </xf>
    <xf numFmtId="0" fontId="64" fillId="14" borderId="76" xfId="60" applyFont="1" applyFill="1" applyBorder="1" applyAlignment="1">
      <alignment horizontal="center" vertical="center" wrapText="1"/>
    </xf>
    <xf numFmtId="0" fontId="62" fillId="14" borderId="77" xfId="60" applyFont="1" applyFill="1" applyBorder="1" applyAlignment="1">
      <alignment horizontal="center" vertical="center" wrapText="1"/>
    </xf>
    <xf numFmtId="0" fontId="62" fillId="14" borderId="78" xfId="60" applyFont="1" applyFill="1" applyBorder="1" applyAlignment="1">
      <alignment horizontal="center" vertical="center" wrapText="1"/>
    </xf>
    <xf numFmtId="0" fontId="62" fillId="14" borderId="30" xfId="60" applyFont="1" applyFill="1" applyBorder="1" applyAlignment="1">
      <alignment horizontal="center" vertical="center" wrapText="1"/>
    </xf>
    <xf numFmtId="0" fontId="62" fillId="13" borderId="81" xfId="60" applyFont="1" applyFill="1" applyBorder="1" applyAlignment="1">
      <alignment horizontal="center" vertical="center"/>
    </xf>
    <xf numFmtId="0" fontId="62" fillId="13" borderId="79" xfId="60" applyFont="1" applyFill="1" applyBorder="1" applyAlignment="1">
      <alignment horizontal="center" vertical="center"/>
    </xf>
    <xf numFmtId="0" fontId="11" fillId="4" borderId="1" xfId="59" applyFont="1" applyAlignment="1">
      <alignment horizontal="center" vertical="center"/>
    </xf>
    <xf numFmtId="0" fontId="12" fillId="5" borderId="38" xfId="53" applyFont="1" applyFill="1" applyBorder="1" applyAlignment="1">
      <alignment vertical="center"/>
    </xf>
    <xf numFmtId="0" fontId="30" fillId="0" borderId="1" xfId="0" applyFont="1" applyBorder="1"/>
    <xf numFmtId="0" fontId="68" fillId="0" borderId="0" xfId="0" applyFont="1" applyAlignment="1">
      <alignment vertical="center"/>
    </xf>
    <xf numFmtId="0" fontId="37" fillId="2" borderId="1" xfId="57" applyFont="1" applyBorder="1" applyAlignment="1">
      <alignment horizontal="center" vertical="center"/>
    </xf>
    <xf numFmtId="0" fontId="37" fillId="2" borderId="1" xfId="57"/>
    <xf numFmtId="0" fontId="3" fillId="10" borderId="117" xfId="7" applyFont="1" applyFill="1" applyBorder="1" applyAlignment="1">
      <alignment horizontal="center" vertical="center" wrapText="1"/>
    </xf>
    <xf numFmtId="0" fontId="3" fillId="10" borderId="41" xfId="7" applyFont="1" applyFill="1" applyBorder="1" applyAlignment="1">
      <alignment horizontal="center" vertical="center" wrapText="1"/>
    </xf>
    <xf numFmtId="0" fontId="3" fillId="10" borderId="42" xfId="7" applyFont="1" applyFill="1" applyBorder="1" applyAlignment="1">
      <alignment horizontal="center" vertical="center" wrapText="1"/>
    </xf>
    <xf numFmtId="168" fontId="39" fillId="2" borderId="63" xfId="51" applyNumberFormat="1" applyFont="1" applyFill="1" applyBorder="1" applyAlignment="1">
      <alignment horizontal="right" vertical="top"/>
    </xf>
    <xf numFmtId="0" fontId="37" fillId="10" borderId="118" xfId="57" applyFill="1" applyBorder="1" applyAlignment="1">
      <alignment horizontal="center" vertical="center" wrapText="1"/>
    </xf>
    <xf numFmtId="0" fontId="37" fillId="10" borderId="55" xfId="57" applyFont="1" applyFill="1" applyBorder="1" applyAlignment="1">
      <alignment horizontal="center" vertical="center"/>
    </xf>
    <xf numFmtId="0" fontId="39" fillId="10" borderId="48" xfId="57" applyFont="1" applyFill="1" applyBorder="1" applyAlignment="1">
      <alignment horizontal="center" wrapText="1"/>
    </xf>
    <xf numFmtId="0" fontId="37" fillId="10" borderId="119" xfId="57" applyFont="1" applyFill="1" applyBorder="1" applyAlignment="1">
      <alignment horizontal="center" vertical="center"/>
    </xf>
    <xf numFmtId="0" fontId="39" fillId="10" borderId="120" xfId="57" applyFont="1" applyFill="1" applyBorder="1" applyAlignment="1">
      <alignment horizontal="center" wrapText="1"/>
    </xf>
    <xf numFmtId="0" fontId="37" fillId="10" borderId="121" xfId="57" applyFont="1" applyFill="1" applyBorder="1" applyAlignment="1">
      <alignment horizontal="center" vertical="center"/>
    </xf>
    <xf numFmtId="0" fontId="39" fillId="10" borderId="56" xfId="57" applyFont="1" applyFill="1" applyBorder="1" applyAlignment="1">
      <alignment horizontal="center" wrapText="1"/>
    </xf>
    <xf numFmtId="0" fontId="39" fillId="10" borderId="57" xfId="57" applyFont="1" applyFill="1" applyBorder="1" applyAlignment="1">
      <alignment horizontal="center" wrapText="1"/>
    </xf>
    <xf numFmtId="0" fontId="39" fillId="10" borderId="58" xfId="57" applyFont="1" applyFill="1" applyBorder="1" applyAlignment="1">
      <alignment horizontal="center" wrapText="1"/>
    </xf>
    <xf numFmtId="168" fontId="39" fillId="2" borderId="60" xfId="51" applyNumberFormat="1" applyFont="1" applyFill="1" applyBorder="1" applyAlignment="1">
      <alignment horizontal="right" vertical="top"/>
    </xf>
    <xf numFmtId="168" fontId="39" fillId="2" borderId="61" xfId="51" applyNumberFormat="1" applyFont="1" applyFill="1" applyBorder="1" applyAlignment="1">
      <alignment horizontal="right" vertical="top"/>
    </xf>
    <xf numFmtId="168" fontId="39" fillId="2" borderId="64" xfId="51" applyNumberFormat="1" applyFont="1" applyFill="1" applyBorder="1" applyAlignment="1">
      <alignment horizontal="right" vertical="top"/>
    </xf>
    <xf numFmtId="168" fontId="39" fillId="2" borderId="66" xfId="51" applyNumberFormat="1" applyFont="1" applyFill="1" applyBorder="1" applyAlignment="1">
      <alignment horizontal="right" vertical="top"/>
    </xf>
    <xf numFmtId="168" fontId="39" fillId="2" borderId="67" xfId="51" applyNumberFormat="1" applyFont="1" applyFill="1" applyBorder="1" applyAlignment="1">
      <alignment horizontal="right" vertical="top"/>
    </xf>
    <xf numFmtId="0" fontId="3" fillId="2" borderId="4" xfId="16" applyFont="1" applyFill="1" applyBorder="1" applyAlignment="1">
      <alignment horizontal="left" vertical="top" wrapText="1"/>
    </xf>
    <xf numFmtId="164" fontId="3" fillId="2" borderId="20" xfId="22" applyNumberFormat="1" applyFont="1" applyFill="1" applyBorder="1" applyAlignment="1">
      <alignment horizontal="right" vertical="center"/>
    </xf>
    <xf numFmtId="4" fontId="3" fillId="2" borderId="21" xfId="37" applyNumberFormat="1" applyFont="1" applyFill="1" applyBorder="1" applyAlignment="1">
      <alignment horizontal="right" vertical="center"/>
    </xf>
    <xf numFmtId="164" fontId="3" fillId="2" borderId="21" xfId="24" applyNumberFormat="1" applyFont="1" applyFill="1" applyBorder="1" applyAlignment="1">
      <alignment horizontal="right" vertical="center"/>
    </xf>
    <xf numFmtId="4" fontId="3" fillId="2" borderId="22" xfId="38" applyNumberFormat="1" applyFont="1" applyFill="1" applyBorder="1" applyAlignment="1">
      <alignment horizontal="right" vertical="center"/>
    </xf>
    <xf numFmtId="0" fontId="37" fillId="10" borderId="111" xfId="57" applyFont="1" applyFill="1" applyBorder="1" applyAlignment="1">
      <alignment horizontal="center" vertical="center"/>
    </xf>
    <xf numFmtId="0" fontId="39" fillId="10" borderId="53" xfId="57" applyFont="1" applyFill="1" applyBorder="1" applyAlignment="1">
      <alignment horizontal="center" wrapText="1"/>
    </xf>
    <xf numFmtId="0" fontId="39" fillId="10" borderId="123" xfId="57" applyFont="1" applyFill="1" applyBorder="1" applyAlignment="1">
      <alignment horizontal="center" wrapText="1"/>
    </xf>
    <xf numFmtId="0" fontId="37" fillId="10" borderId="51" xfId="57" applyFont="1" applyFill="1" applyBorder="1" applyAlignment="1">
      <alignment horizontal="center" vertical="center"/>
    </xf>
    <xf numFmtId="0" fontId="39" fillId="10" borderId="124" xfId="57" applyFont="1" applyFill="1" applyBorder="1" applyAlignment="1">
      <alignment horizontal="center" wrapText="1"/>
    </xf>
    <xf numFmtId="0" fontId="37" fillId="10" borderId="115" xfId="57" applyFont="1" applyFill="1" applyBorder="1" applyAlignment="1">
      <alignment horizontal="center" vertical="center"/>
    </xf>
    <xf numFmtId="0" fontId="39" fillId="10" borderId="52" xfId="57" applyFont="1" applyFill="1" applyBorder="1" applyAlignment="1">
      <alignment horizontal="center" wrapText="1"/>
    </xf>
    <xf numFmtId="0" fontId="37" fillId="10" borderId="122" xfId="57" applyFont="1" applyFill="1" applyBorder="1" applyAlignment="1">
      <alignment horizontal="center" vertical="center"/>
    </xf>
  </cellXfs>
  <cellStyles count="69">
    <cellStyle name="40% - Èmfasi1 2" xfId="66"/>
    <cellStyle name="Èmfasi1" xfId="55" builtinId="29"/>
    <cellStyle name="Èmfasi1 2" xfId="59"/>
    <cellStyle name="Euro" xfId="64"/>
    <cellStyle name="Normal" xfId="0" builtinId="0"/>
    <cellStyle name="Normal 2" xfId="60"/>
    <cellStyle name="Normal_200 2" xfId="67"/>
    <cellStyle name="Normal_200_1" xfId="68"/>
    <cellStyle name="Normal_Gràfics" xfId="58"/>
    <cellStyle name="Normal_Taules" xfId="57"/>
    <cellStyle name="Percentatge" xfId="51" builtinId="5"/>
    <cellStyle name="Percentatge 2" xfId="65"/>
    <cellStyle name="Resultat" xfId="54" builtinId="21"/>
    <cellStyle name="style1406186754995" xfId="56"/>
    <cellStyle name="style1406634826793" xfId="1"/>
    <cellStyle name="style1406634826815" xfId="2"/>
    <cellStyle name="style1406634826831" xfId="3"/>
    <cellStyle name="style1406634826850" xfId="4"/>
    <cellStyle name="style1406634826868" xfId="5"/>
    <cellStyle name="style1406634826888" xfId="6"/>
    <cellStyle name="style1406634826908" xfId="7"/>
    <cellStyle name="style1406634826926" xfId="8"/>
    <cellStyle name="style1406634826945" xfId="9"/>
    <cellStyle name="style1406634826965" xfId="10"/>
    <cellStyle name="style1406634826984" xfId="11"/>
    <cellStyle name="style1406634827003" xfId="12"/>
    <cellStyle name="style1406634827023" xfId="13"/>
    <cellStyle name="style1406634827042" xfId="14"/>
    <cellStyle name="style1406634827060" xfId="15"/>
    <cellStyle name="style1406634827075" xfId="16"/>
    <cellStyle name="style1406634827090" xfId="17"/>
    <cellStyle name="style1406634827105" xfId="18"/>
    <cellStyle name="style1406634827124" xfId="19"/>
    <cellStyle name="style1406634827143" xfId="20"/>
    <cellStyle name="style1406634827157" xfId="21"/>
    <cellStyle name="style1406634827176" xfId="22"/>
    <cellStyle name="style1406634827194" xfId="23"/>
    <cellStyle name="style1406634827213" xfId="24"/>
    <cellStyle name="style1406634827228" xfId="25"/>
    <cellStyle name="style1406634827248" xfId="26"/>
    <cellStyle name="style1406634827267" xfId="27"/>
    <cellStyle name="style1406634827285" xfId="28"/>
    <cellStyle name="style1406634827300" xfId="29"/>
    <cellStyle name="style1406634827353" xfId="30"/>
    <cellStyle name="style1406634827372" xfId="31"/>
    <cellStyle name="style1406634827386" xfId="32"/>
    <cellStyle name="style1406634827417" xfId="33"/>
    <cellStyle name="style1406634827651" xfId="34"/>
    <cellStyle name="style1406634827666" xfId="35"/>
    <cellStyle name="style1406634827681" xfId="36"/>
    <cellStyle name="style1406634827695" xfId="37"/>
    <cellStyle name="style1406634827710" xfId="38"/>
    <cellStyle name="style1406634827729" xfId="39"/>
    <cellStyle name="style1406634827751" xfId="40"/>
    <cellStyle name="style1406634827767" xfId="41"/>
    <cellStyle name="style1406634827792" xfId="42"/>
    <cellStyle name="style1406634827809" xfId="43"/>
    <cellStyle name="style1406634827841" xfId="44"/>
    <cellStyle name="style1406634827935" xfId="45"/>
    <cellStyle name="style1406634827987" xfId="46"/>
    <cellStyle name="style1406634828003" xfId="47"/>
    <cellStyle name="style1406634828019" xfId="48"/>
    <cellStyle name="style1406634828034" xfId="49"/>
    <cellStyle name="style1406634828053" xfId="50"/>
    <cellStyle name="Títol 2" xfId="52" builtinId="17"/>
    <cellStyle name="Títol 2 2" xfId="62"/>
    <cellStyle name="Títol 3" xfId="53" builtinId="18"/>
    <cellStyle name="Títol 3 2" xfId="61"/>
    <cellStyle name="Títol 4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8.882166440536363E-3"/>
          <c:y val="0.20353145607491591"/>
          <c:w val="0.68133128157237222"/>
          <c:h val="0.61682479345254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Resum!$X$13</c:f>
              <c:strCache>
                <c:ptCount val="1"/>
                <c:pt idx="0">
                  <c:v>Ocupat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Resum!$W$14:$W$20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Resum!$X$14:$X$20</c:f>
              <c:numCache>
                <c:formatCode>###0.0%</c:formatCode>
                <c:ptCount val="7"/>
                <c:pt idx="0">
                  <c:v>1</c:v>
                </c:pt>
                <c:pt idx="1">
                  <c:v>0.84599999999999997</c:v>
                </c:pt>
                <c:pt idx="2">
                  <c:v>0.92300000000000004</c:v>
                </c:pt>
                <c:pt idx="3">
                  <c:v>0.94699999999999995</c:v>
                </c:pt>
                <c:pt idx="4">
                  <c:v>1</c:v>
                </c:pt>
                <c:pt idx="5">
                  <c:v>0.77500000000000002</c:v>
                </c:pt>
                <c:pt idx="6">
                  <c:v>0.8</c:v>
                </c:pt>
              </c:numCache>
            </c:numRef>
          </c:val>
        </c:ser>
        <c:ser>
          <c:idx val="0"/>
          <c:order val="1"/>
          <c:tx>
            <c:strRef>
              <c:f>Resum!$Y$13</c:f>
              <c:strCache>
                <c:ptCount val="1"/>
                <c:pt idx="0">
                  <c:v>Aturat però amb experiència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Resum!$W$14:$W$20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Resum!$Y$14:$Y$20</c:f>
              <c:numCache>
                <c:formatCode>###0.0%</c:formatCode>
                <c:ptCount val="7"/>
                <c:pt idx="0">
                  <c:v>0</c:v>
                </c:pt>
                <c:pt idx="1">
                  <c:v>0.154</c:v>
                </c:pt>
                <c:pt idx="2">
                  <c:v>7.6999999999999999E-2</c:v>
                </c:pt>
                <c:pt idx="3">
                  <c:v>5.2999999999999999E-2</c:v>
                </c:pt>
                <c:pt idx="4">
                  <c:v>0</c:v>
                </c:pt>
                <c:pt idx="5">
                  <c:v>0.17499999999999999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Resum!$Z$13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Resum!$W$14:$W$20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Resum!$Z$14:$Z$20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7"/>
        <c:overlap val="100"/>
        <c:axId val="111697280"/>
        <c:axId val="112055424"/>
      </c:barChart>
      <c:catAx>
        <c:axId val="11169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12055424"/>
        <c:crosses val="autoZero"/>
        <c:auto val="1"/>
        <c:lblAlgn val="ctr"/>
        <c:lblOffset val="100"/>
        <c:noMultiLvlLbl val="0"/>
      </c:catAx>
      <c:valAx>
        <c:axId val="112055424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11697280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Gràfics!$O$55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Gràfics!$N$56:$N$62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Gràfics!$O$56:$O$62</c:f>
              <c:numCache>
                <c:formatCode>###0.0%</c:formatCode>
                <c:ptCount val="7"/>
                <c:pt idx="0">
                  <c:v>1</c:v>
                </c:pt>
                <c:pt idx="1">
                  <c:v>0.84615384615384615</c:v>
                </c:pt>
                <c:pt idx="2">
                  <c:v>0.92307692307692302</c:v>
                </c:pt>
                <c:pt idx="3">
                  <c:v>0.94736842105263164</c:v>
                </c:pt>
                <c:pt idx="4">
                  <c:v>1</c:v>
                </c:pt>
                <c:pt idx="5">
                  <c:v>0.77500000000000002</c:v>
                </c:pt>
                <c:pt idx="6">
                  <c:v>0.8</c:v>
                </c:pt>
              </c:numCache>
            </c:numRef>
          </c:val>
        </c:ser>
        <c:ser>
          <c:idx val="1"/>
          <c:order val="1"/>
          <c:tx>
            <c:strRef>
              <c:f>Gràfics!$P$55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Gràfics!$N$56:$N$62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Gràfics!$P$56:$P$62</c:f>
              <c:numCache>
                <c:formatCode>###0.0%</c:formatCode>
                <c:ptCount val="7"/>
                <c:pt idx="0">
                  <c:v>0</c:v>
                </c:pt>
                <c:pt idx="1">
                  <c:v>0.15384615384615385</c:v>
                </c:pt>
                <c:pt idx="2">
                  <c:v>7.6923076923076927E-2</c:v>
                </c:pt>
                <c:pt idx="3">
                  <c:v>5.2631578947368425E-2</c:v>
                </c:pt>
                <c:pt idx="4">
                  <c:v>0</c:v>
                </c:pt>
                <c:pt idx="5">
                  <c:v>0.17499999999999999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Gràfics!$Q$55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Gràfics!$N$56:$N$62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Gràfics!$Q$56:$Q$62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35904"/>
        <c:axId val="125437440"/>
        <c:axId val="0"/>
      </c:bar3DChart>
      <c:catAx>
        <c:axId val="125435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25437440"/>
        <c:crosses val="autoZero"/>
        <c:auto val="1"/>
        <c:lblAlgn val="ctr"/>
        <c:lblOffset val="100"/>
        <c:noMultiLvlLbl val="0"/>
      </c:catAx>
      <c:valAx>
        <c:axId val="1254374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5435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Gràfics!$O$83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Gràfics!$N$84:$N$90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Gràfics!$O$84:$O$90</c:f>
              <c:numCache>
                <c:formatCode>###0.0%</c:formatCode>
                <c:ptCount val="7"/>
                <c:pt idx="0">
                  <c:v>0.8571428571428571</c:v>
                </c:pt>
                <c:pt idx="1">
                  <c:v>0.88461538461538469</c:v>
                </c:pt>
                <c:pt idx="2">
                  <c:v>0.76923076923076916</c:v>
                </c:pt>
                <c:pt idx="3">
                  <c:v>0.78947368421052633</c:v>
                </c:pt>
                <c:pt idx="4">
                  <c:v>0.57142857142857151</c:v>
                </c:pt>
                <c:pt idx="5">
                  <c:v>0.78947368421052633</c:v>
                </c:pt>
                <c:pt idx="6">
                  <c:v>0.375</c:v>
                </c:pt>
              </c:numCache>
            </c:numRef>
          </c:val>
        </c:ser>
        <c:ser>
          <c:idx val="1"/>
          <c:order val="1"/>
          <c:tx>
            <c:strRef>
              <c:f>Gràfics!$P$83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Gràfics!$N$84:$N$90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Gràfics!$P$84:$P$90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0.11538461538461538</c:v>
                </c:pt>
                <c:pt idx="2">
                  <c:v>0.23076923076923075</c:v>
                </c:pt>
                <c:pt idx="3">
                  <c:v>0.2105263157894737</c:v>
                </c:pt>
                <c:pt idx="4">
                  <c:v>0.42857142857142855</c:v>
                </c:pt>
                <c:pt idx="5">
                  <c:v>0.2105263157894737</c:v>
                </c:pt>
                <c:pt idx="6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79936"/>
        <c:axId val="125485824"/>
        <c:axId val="0"/>
      </c:bar3DChart>
      <c:catAx>
        <c:axId val="125479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25485824"/>
        <c:crosses val="autoZero"/>
        <c:auto val="1"/>
        <c:lblAlgn val="ctr"/>
        <c:lblOffset val="100"/>
        <c:noMultiLvlLbl val="0"/>
      </c:catAx>
      <c:valAx>
        <c:axId val="1254858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5479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Gràfics!$P$103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Gràfics!$O$104:$O$110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Gràfics!$P$104:$P$110</c:f>
              <c:numCache>
                <c:formatCode>###0.0%</c:formatCode>
                <c:ptCount val="7"/>
                <c:pt idx="0">
                  <c:v>0.57142857142857151</c:v>
                </c:pt>
                <c:pt idx="1">
                  <c:v>0.53846153846153844</c:v>
                </c:pt>
                <c:pt idx="2">
                  <c:v>0.69230769230769229</c:v>
                </c:pt>
                <c:pt idx="3">
                  <c:v>0.52631578947368418</c:v>
                </c:pt>
                <c:pt idx="4">
                  <c:v>0.8571428571428571</c:v>
                </c:pt>
                <c:pt idx="5">
                  <c:v>0.47368421052631582</c:v>
                </c:pt>
                <c:pt idx="6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Gràfics!$Q$103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Gràfics!$O$104:$O$110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Gràfics!$Q$104:$Q$110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0.11538461538461538</c:v>
                </c:pt>
                <c:pt idx="2">
                  <c:v>7.6923076923076927E-2</c:v>
                </c:pt>
                <c:pt idx="3">
                  <c:v>0.10526315789473685</c:v>
                </c:pt>
                <c:pt idx="4">
                  <c:v>0</c:v>
                </c:pt>
                <c:pt idx="5">
                  <c:v>5.2631578947368425E-2</c:v>
                </c:pt>
                <c:pt idx="6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Gràfics!$R$103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4666666666666675E-3"/>
                  <c:y val="-1.3568376068376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Gràfics!$O$104:$O$110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Gràfics!$R$104:$R$110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7.6923076923076927E-2</c:v>
                </c:pt>
                <c:pt idx="2">
                  <c:v>0.15384615384615385</c:v>
                </c:pt>
                <c:pt idx="3">
                  <c:v>0.2105263157894737</c:v>
                </c:pt>
                <c:pt idx="4">
                  <c:v>0</c:v>
                </c:pt>
                <c:pt idx="5">
                  <c:v>0.13157894736842105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Gràfics!$S$103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Gràfics!$O$104:$O$110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Gràfics!$S$104:$S$110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0.19230769230769229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7.8947368421052627E-2</c:v>
                </c:pt>
                <c:pt idx="6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Gràfics!$T$103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Gràfics!$O$104:$O$110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Gràfics!$T$104:$T$110</c:f>
              <c:numCache>
                <c:formatCode>###0.0%</c:formatCode>
                <c:ptCount val="7"/>
                <c:pt idx="0">
                  <c:v>0</c:v>
                </c:pt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7.8947368421052627E-2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Gràfics!$U$103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Gràfics!$O$104:$O$110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Gràfics!$U$104:$U$110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0.15789473684210525</c:v>
                </c:pt>
                <c:pt idx="4">
                  <c:v>0.14285714285714288</c:v>
                </c:pt>
                <c:pt idx="5">
                  <c:v>0.18421052631578949</c:v>
                </c:pt>
                <c:pt idx="6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023552"/>
        <c:axId val="127996672"/>
        <c:axId val="0"/>
      </c:bar3DChart>
      <c:catAx>
        <c:axId val="126023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27996672"/>
        <c:crosses val="autoZero"/>
        <c:auto val="1"/>
        <c:lblAlgn val="ctr"/>
        <c:lblOffset val="100"/>
        <c:noMultiLvlLbl val="0"/>
      </c:catAx>
      <c:valAx>
        <c:axId val="12799667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6023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Gràfics!$R$128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Gràfics!$R$129:$R$135</c:f>
              <c:numCache>
                <c:formatCode>###0.0%</c:formatCode>
                <c:ptCount val="7"/>
                <c:pt idx="0">
                  <c:v>0.57142857142857151</c:v>
                </c:pt>
                <c:pt idx="1">
                  <c:v>0.34615384615384615</c:v>
                </c:pt>
                <c:pt idx="2">
                  <c:v>0.46153846153846151</c:v>
                </c:pt>
                <c:pt idx="3">
                  <c:v>0.4210526315789474</c:v>
                </c:pt>
                <c:pt idx="4">
                  <c:v>0.42857142857142855</c:v>
                </c:pt>
                <c:pt idx="5">
                  <c:v>0.4210526315789474</c:v>
                </c:pt>
                <c:pt idx="6">
                  <c:v>0.375</c:v>
                </c:pt>
              </c:numCache>
            </c:numRef>
          </c:val>
        </c:ser>
        <c:ser>
          <c:idx val="1"/>
          <c:order val="1"/>
          <c:tx>
            <c:strRef>
              <c:f>Gràfics!$S$128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Gràfics!$S$129:$S$135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Gràfics!$T$128</c:f>
              <c:strCache>
                <c:ptCount val="1"/>
                <c:pt idx="0">
                  <c:v>Oposició/concurs 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Gràfics!$T$129:$T$135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5.2631578947368425E-2</c:v>
                </c:pt>
                <c:pt idx="4">
                  <c:v>0.14285714285714288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Gràfics!$U$128</c:f>
              <c:strCache>
                <c:ptCount val="1"/>
                <c:pt idx="0">
                  <c:v>Servei català d’ocupació/INEM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2.8222222222222221E-3"/>
                  <c:y val="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Gràfics!$U$129:$U$135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Gràfics!$V$128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411111111111111E-3"/>
                  <c:y val="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222222222222221E-3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Gràfics!$V$129:$V$135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7.8947368421052627E-2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Gràfics!$W$128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Gràfics!$W$129:$W$135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0.10526315789473685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Gràfics!$X$128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5.6444444444444441E-3"/>
                  <c:y val="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778888888888892E-3"/>
                  <c:y val="2.7136752136752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Gràfics!$X$129:$X$135</c:f>
              <c:numCache>
                <c:formatCode>###0.0%</c:formatCode>
                <c:ptCount val="7"/>
                <c:pt idx="0">
                  <c:v>0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0.31578947368421051</c:v>
                </c:pt>
                <c:pt idx="4">
                  <c:v>0.14285714285714288</c:v>
                </c:pt>
                <c:pt idx="5">
                  <c:v>0.10526315789473685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Gràfics!$Y$128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2700000000000052E-2"/>
                  <c:y val="1.6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2333333333333337E-3"/>
                  <c:y val="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Gràfics!$Y$129:$Y$135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7.8947368421052627E-2</c:v>
                </c:pt>
                <c:pt idx="6">
                  <c:v>0.25</c:v>
                </c:pt>
              </c:numCache>
            </c:numRef>
          </c:val>
        </c:ser>
        <c:ser>
          <c:idx val="8"/>
          <c:order val="8"/>
          <c:tx>
            <c:strRef>
              <c:f>Gràfics!$Z$128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Gràfics!$Z$129:$Z$135</c:f>
              <c:numCache>
                <c:formatCode>###0.0%</c:formatCode>
                <c:ptCount val="7"/>
                <c:pt idx="0">
                  <c:v>0</c:v>
                </c:pt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Gràfics!$AA$128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layout>
                <c:manualLayout>
                  <c:x val="5.6444444444444441E-3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Gràfics!$AA$129:$AA$135</c:f>
              <c:numCache>
                <c:formatCode>###0.0%</c:formatCode>
                <c:ptCount val="7"/>
                <c:pt idx="0">
                  <c:v>0.28571428571428575</c:v>
                </c:pt>
                <c:pt idx="1">
                  <c:v>0.42307692307692307</c:v>
                </c:pt>
                <c:pt idx="2">
                  <c:v>0.38461538461538458</c:v>
                </c:pt>
                <c:pt idx="3">
                  <c:v>0</c:v>
                </c:pt>
                <c:pt idx="4">
                  <c:v>0.14285714285714288</c:v>
                </c:pt>
                <c:pt idx="5">
                  <c:v>0.23684210526315791</c:v>
                </c:pt>
                <c:pt idx="6">
                  <c:v>0.375</c:v>
                </c:pt>
              </c:numCache>
            </c:numRef>
          </c:val>
        </c:ser>
        <c:ser>
          <c:idx val="10"/>
          <c:order val="10"/>
          <c:tx>
            <c:strRef>
              <c:f>Gràfics!$AB$128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Gràfics!$Q$129:$Q$135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Gràfics!$AB$129:$AB$135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0.14285714285714288</c:v>
                </c:pt>
                <c:pt idx="5">
                  <c:v>5.2631578947368425E-2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82720"/>
        <c:axId val="128784256"/>
        <c:axId val="0"/>
      </c:bar3DChart>
      <c:catAx>
        <c:axId val="12878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28784256"/>
        <c:crosses val="autoZero"/>
        <c:auto val="1"/>
        <c:lblAlgn val="ctr"/>
        <c:lblOffset val="100"/>
        <c:noMultiLvlLbl val="0"/>
      </c:catAx>
      <c:valAx>
        <c:axId val="1287842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878272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Gràfics!$P$158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Gràfics!$O$159:$O$165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Gràfics!$P$159:$P$165</c:f>
              <c:numCache>
                <c:formatCode>###0.0%</c:formatCode>
                <c:ptCount val="7"/>
                <c:pt idx="0">
                  <c:v>0.71399999999999997</c:v>
                </c:pt>
                <c:pt idx="1">
                  <c:v>0.38500000000000001</c:v>
                </c:pt>
                <c:pt idx="2">
                  <c:v>0.46200000000000002</c:v>
                </c:pt>
                <c:pt idx="3">
                  <c:v>0.36799999999999999</c:v>
                </c:pt>
                <c:pt idx="4">
                  <c:v>0.57099999999999995</c:v>
                </c:pt>
                <c:pt idx="5">
                  <c:v>0.44700000000000001</c:v>
                </c:pt>
                <c:pt idx="6">
                  <c:v>0.875</c:v>
                </c:pt>
              </c:numCache>
            </c:numRef>
          </c:val>
        </c:ser>
        <c:ser>
          <c:idx val="1"/>
          <c:order val="1"/>
          <c:tx>
            <c:strRef>
              <c:f>Gràfics!$Q$158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Gràfics!$O$159:$O$165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Gràfics!$Q$159:$Q$165</c:f>
              <c:numCache>
                <c:formatCode>###0.0%</c:formatCode>
                <c:ptCount val="7"/>
                <c:pt idx="0">
                  <c:v>0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0.15789473684210525</c:v>
                </c:pt>
                <c:pt idx="4">
                  <c:v>0</c:v>
                </c:pt>
                <c:pt idx="5">
                  <c:v>0.13157894736842105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Gràfics!$R$158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Gràfics!$O$159:$O$165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Gràfics!$R$159:$R$165</c:f>
              <c:numCache>
                <c:formatCode>###0.0%</c:formatCode>
                <c:ptCount val="7"/>
                <c:pt idx="0">
                  <c:v>0.28571428571428575</c:v>
                </c:pt>
                <c:pt idx="1">
                  <c:v>0.23076923076923075</c:v>
                </c:pt>
                <c:pt idx="2">
                  <c:v>7.6923076923076927E-2</c:v>
                </c:pt>
                <c:pt idx="3">
                  <c:v>0.31578947368421051</c:v>
                </c:pt>
                <c:pt idx="4">
                  <c:v>0.14285714285714288</c:v>
                </c:pt>
                <c:pt idx="5">
                  <c:v>0.18421052631578949</c:v>
                </c:pt>
                <c:pt idx="6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Gràfics!$S$158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1.8344444444444444E-2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Gràfics!$O$159:$O$165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Gràfics!$S$159:$S$165</c:f>
              <c:numCache>
                <c:formatCode>###0.0%</c:formatCode>
                <c:ptCount val="7"/>
                <c:pt idx="0">
                  <c:v>0</c:v>
                </c:pt>
                <c:pt idx="1">
                  <c:v>0.23076923076923075</c:v>
                </c:pt>
                <c:pt idx="2">
                  <c:v>0.30769230769230771</c:v>
                </c:pt>
                <c:pt idx="3">
                  <c:v>0.10526315789473685</c:v>
                </c:pt>
                <c:pt idx="4">
                  <c:v>0.28571428571428575</c:v>
                </c:pt>
                <c:pt idx="5">
                  <c:v>0.23684210526315791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Gràfics!$T$158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Gràfics!$O$159:$O$165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Gràfics!$T$159:$T$165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89536"/>
        <c:axId val="129091072"/>
        <c:axId val="0"/>
      </c:bar3DChart>
      <c:catAx>
        <c:axId val="129089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29091072"/>
        <c:crosses val="autoZero"/>
        <c:auto val="1"/>
        <c:lblAlgn val="ctr"/>
        <c:lblOffset val="100"/>
        <c:noMultiLvlLbl val="0"/>
      </c:catAx>
      <c:valAx>
        <c:axId val="12909107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9089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Gràfics!$T$192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Gràfics!$U$192:$Z$192</c:f>
              <c:numCache>
                <c:formatCode>###0.0%</c:formatCode>
                <c:ptCount val="6"/>
                <c:pt idx="0">
                  <c:v>0.14285714285714285</c:v>
                </c:pt>
                <c:pt idx="1">
                  <c:v>0.2857142857142857</c:v>
                </c:pt>
                <c:pt idx="2">
                  <c:v>0.42857142857142855</c:v>
                </c:pt>
                <c:pt idx="3">
                  <c:v>0</c:v>
                </c:pt>
                <c:pt idx="4">
                  <c:v>0</c:v>
                </c:pt>
                <c:pt idx="5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Gràfics!$T$193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Gràfics!$U$193:$Z$193</c:f>
              <c:numCache>
                <c:formatCode>###0.0%</c:formatCode>
                <c:ptCount val="6"/>
                <c:pt idx="0">
                  <c:v>0.38461538461538464</c:v>
                </c:pt>
                <c:pt idx="1">
                  <c:v>0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0.19230769230769232</c:v>
                </c:pt>
                <c:pt idx="5">
                  <c:v>0.26923076923076922</c:v>
                </c:pt>
              </c:numCache>
            </c:numRef>
          </c:val>
        </c:ser>
        <c:ser>
          <c:idx val="2"/>
          <c:order val="2"/>
          <c:tx>
            <c:strRef>
              <c:f>Gràfics!$T$194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Gràfics!$U$194:$Z$194</c:f>
              <c:numCache>
                <c:formatCode>###0.0%</c:formatCode>
                <c:ptCount val="6"/>
                <c:pt idx="0">
                  <c:v>0.84615384615384615</c:v>
                </c:pt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Gràfics!$T$195</c:f>
              <c:strCache>
                <c:ptCount val="1"/>
                <c:pt idx="0">
                  <c:v>ENGINYERIA TÈCNICA INDUSTRIAL, ESPECIALITAT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Gràfics!$U$195:$Z$195</c:f>
              <c:numCache>
                <c:formatCode>###0.0%</c:formatCode>
                <c:ptCount val="6"/>
                <c:pt idx="0">
                  <c:v>0.52631578947368418</c:v>
                </c:pt>
                <c:pt idx="1">
                  <c:v>0</c:v>
                </c:pt>
                <c:pt idx="2">
                  <c:v>0.15789473684210525</c:v>
                </c:pt>
                <c:pt idx="3">
                  <c:v>0.10526315789473684</c:v>
                </c:pt>
                <c:pt idx="4">
                  <c:v>0.15789473684210525</c:v>
                </c:pt>
                <c:pt idx="5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Gràfics!$T$196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Gràfics!$U$196:$Z$196</c:f>
              <c:numCache>
                <c:formatCode>###0.0%</c:formatCode>
                <c:ptCount val="6"/>
                <c:pt idx="0">
                  <c:v>0.42857142857142855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0.2857142857142857</c:v>
                </c:pt>
              </c:numCache>
            </c:numRef>
          </c:val>
        </c:ser>
        <c:ser>
          <c:idx val="5"/>
          <c:order val="5"/>
          <c:tx>
            <c:strRef>
              <c:f>Gràfics!$T$197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Gràfics!$U$197:$Z$197</c:f>
              <c:numCache>
                <c:formatCode>###0.0%</c:formatCode>
                <c:ptCount val="6"/>
                <c:pt idx="0">
                  <c:v>0.78947368421052633</c:v>
                </c:pt>
                <c:pt idx="1">
                  <c:v>7.8947368421052627E-2</c:v>
                </c:pt>
                <c:pt idx="2">
                  <c:v>0</c:v>
                </c:pt>
                <c:pt idx="3">
                  <c:v>0</c:v>
                </c:pt>
                <c:pt idx="4">
                  <c:v>2.6315789473684209E-2</c:v>
                </c:pt>
                <c:pt idx="5">
                  <c:v>0.10526315789473684</c:v>
                </c:pt>
              </c:numCache>
            </c:numRef>
          </c:val>
        </c:ser>
        <c:ser>
          <c:idx val="6"/>
          <c:order val="6"/>
          <c:tx>
            <c:strRef>
              <c:f>Gràfics!$T$198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Gràfics!$U$198:$Z$198</c:f>
              <c:numCache>
                <c:formatCode>###0.0%</c:formatCode>
                <c:ptCount val="6"/>
                <c:pt idx="0">
                  <c:v>0.375</c:v>
                </c:pt>
                <c:pt idx="1">
                  <c:v>0.25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08160"/>
        <c:axId val="132909696"/>
        <c:axId val="0"/>
      </c:bar3DChart>
      <c:catAx>
        <c:axId val="13290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09696"/>
        <c:crosses val="autoZero"/>
        <c:auto val="1"/>
        <c:lblAlgn val="ctr"/>
        <c:lblOffset val="100"/>
        <c:noMultiLvlLbl val="0"/>
      </c:catAx>
      <c:valAx>
        <c:axId val="13290969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329081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Gràfics!$P$209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Gràfics!$O$210:$O$216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Gràfics!$P$210:$P$216</c:f>
              <c:numCache>
                <c:formatCode>###0.0%</c:formatCode>
                <c:ptCount val="7"/>
                <c:pt idx="0">
                  <c:v>0.7142857142857143</c:v>
                </c:pt>
                <c:pt idx="1">
                  <c:v>0.65384615384615385</c:v>
                </c:pt>
                <c:pt idx="2">
                  <c:v>0.69230769230769229</c:v>
                </c:pt>
                <c:pt idx="3">
                  <c:v>0.73684210526315796</c:v>
                </c:pt>
                <c:pt idx="4">
                  <c:v>0.8571428571428571</c:v>
                </c:pt>
                <c:pt idx="5">
                  <c:v>0.6578947368421052</c:v>
                </c:pt>
                <c:pt idx="6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Gràfics!$Q$209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Gràfics!$O$210:$O$216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Gràfics!$Q$210:$Q$216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0.10526315789473685</c:v>
                </c:pt>
                <c:pt idx="4">
                  <c:v>0</c:v>
                </c:pt>
                <c:pt idx="5">
                  <c:v>5.2631578947368425E-2</c:v>
                </c:pt>
                <c:pt idx="6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Gràfics!$R$209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Gràfics!$O$210:$O$216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Gràfics!$R$210:$R$216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0.26923076923076922</c:v>
                </c:pt>
                <c:pt idx="2">
                  <c:v>0.23076923076923075</c:v>
                </c:pt>
                <c:pt idx="3">
                  <c:v>0.15789473684210525</c:v>
                </c:pt>
                <c:pt idx="4">
                  <c:v>0.14285714285714288</c:v>
                </c:pt>
                <c:pt idx="5">
                  <c:v>0.26315789473684209</c:v>
                </c:pt>
                <c:pt idx="6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Gràfics!$S$209</c:f>
              <c:strCache>
                <c:ptCount val="1"/>
                <c:pt idx="0">
                  <c:v>Becaris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Gràfics!$O$210:$O$216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Gràfics!$S$210:$S$216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Gràfics!$T$209</c:f>
              <c:strCache>
                <c:ptCount val="1"/>
                <c:pt idx="0">
                  <c:v>No contracte</c:v>
                </c:pt>
              </c:strCache>
            </c:strRef>
          </c:tx>
          <c:invertIfNegative val="0"/>
          <c:cat>
            <c:strRef>
              <c:f>Gràfics!$O$210:$O$216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Gràfics!$T$210:$T$216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25184"/>
        <c:axId val="133326720"/>
        <c:axId val="0"/>
      </c:bar3DChart>
      <c:catAx>
        <c:axId val="13332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3326720"/>
        <c:crosses val="autoZero"/>
        <c:auto val="1"/>
        <c:lblAlgn val="ctr"/>
        <c:lblOffset val="100"/>
        <c:noMultiLvlLbl val="0"/>
      </c:catAx>
      <c:valAx>
        <c:axId val="1333267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33251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Gràfics!$P$236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Gràfics!$O$237:$O$243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Gràfics!$P$237:$P$243</c:f>
              <c:numCache>
                <c:formatCode>###0.0%</c:formatCode>
                <c:ptCount val="7"/>
                <c:pt idx="0">
                  <c:v>0</c:v>
                </c:pt>
                <c:pt idx="1">
                  <c:v>0.15384615384615385</c:v>
                </c:pt>
                <c:pt idx="2">
                  <c:v>0</c:v>
                </c:pt>
                <c:pt idx="3">
                  <c:v>0.2105263157894737</c:v>
                </c:pt>
                <c:pt idx="4">
                  <c:v>0.14285714285714288</c:v>
                </c:pt>
                <c:pt idx="5">
                  <c:v>0.1081081081081081</c:v>
                </c:pt>
                <c:pt idx="6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Gràfics!$Q$236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Gràfics!$O$237:$O$243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Gràfics!$Q$237:$Q$243</c:f>
              <c:numCache>
                <c:formatCode>###0.0%</c:formatCode>
                <c:ptCount val="7"/>
                <c:pt idx="0">
                  <c:v>1</c:v>
                </c:pt>
                <c:pt idx="1">
                  <c:v>0.84615384615384615</c:v>
                </c:pt>
                <c:pt idx="2">
                  <c:v>1</c:v>
                </c:pt>
                <c:pt idx="3">
                  <c:v>0.78947368421052633</c:v>
                </c:pt>
                <c:pt idx="4">
                  <c:v>0.8571428571428571</c:v>
                </c:pt>
                <c:pt idx="5">
                  <c:v>0.89189189189189189</c:v>
                </c:pt>
                <c:pt idx="6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775360"/>
        <c:axId val="133776896"/>
        <c:axId val="0"/>
      </c:bar3DChart>
      <c:catAx>
        <c:axId val="133775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33776896"/>
        <c:crosses val="autoZero"/>
        <c:auto val="1"/>
        <c:lblAlgn val="ctr"/>
        <c:lblOffset val="100"/>
        <c:noMultiLvlLbl val="0"/>
      </c:catAx>
      <c:valAx>
        <c:axId val="1337768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3775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Gràfics!$N$264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Gràfics!$M$265:$M$271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Gràfics!$N$265:$N$271</c:f>
              <c:numCache>
                <c:formatCode>###0.0%</c:formatCode>
                <c:ptCount val="7"/>
                <c:pt idx="0">
                  <c:v>0</c:v>
                </c:pt>
                <c:pt idx="1">
                  <c:v>0.57142857142857151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Gràfics!$O$264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Gràfics!$M$265:$M$271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Gràfics!$O$265:$O$271</c:f>
              <c:numCache>
                <c:formatCode>###0.0%</c:formatCode>
                <c:ptCount val="7"/>
                <c:pt idx="0">
                  <c:v>0</c:v>
                </c:pt>
                <c:pt idx="1">
                  <c:v>0.14285714285714288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0.6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Gràfics!$P$264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Gràfics!$M$265:$M$271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Gràfics!$P$265:$P$271</c:f>
              <c:numCache>
                <c:formatCode>###0.0%</c:formatCode>
                <c:ptCount val="7"/>
                <c:pt idx="0">
                  <c:v>1</c:v>
                </c:pt>
                <c:pt idx="1">
                  <c:v>0.28571428571428575</c:v>
                </c:pt>
                <c:pt idx="2">
                  <c:v>0.5</c:v>
                </c:pt>
                <c:pt idx="3">
                  <c:v>0.5</c:v>
                </c:pt>
                <c:pt idx="4">
                  <c:v>1</c:v>
                </c:pt>
                <c:pt idx="5">
                  <c:v>0.3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05952"/>
        <c:axId val="134027136"/>
        <c:axId val="0"/>
      </c:bar3DChart>
      <c:catAx>
        <c:axId val="133805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34027136"/>
        <c:crosses val="autoZero"/>
        <c:auto val="1"/>
        <c:lblAlgn val="ctr"/>
        <c:lblOffset val="100"/>
        <c:noMultiLvlLbl val="0"/>
      </c:catAx>
      <c:valAx>
        <c:axId val="13402713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33805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Gràfics!$O$285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Gràfics!$N$286:$N$292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Gràfics!$O$286:$O$292</c:f>
              <c:numCache>
                <c:formatCode>###0.0%</c:formatCode>
                <c:ptCount val="7"/>
                <c:pt idx="0">
                  <c:v>0.28571428571428575</c:v>
                </c:pt>
                <c:pt idx="1">
                  <c:v>3.8461538461538464E-2</c:v>
                </c:pt>
                <c:pt idx="2">
                  <c:v>7.6923076923076927E-2</c:v>
                </c:pt>
                <c:pt idx="3">
                  <c:v>0</c:v>
                </c:pt>
                <c:pt idx="4">
                  <c:v>0.14285714285714288</c:v>
                </c:pt>
                <c:pt idx="5">
                  <c:v>0.10526315789473685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Gràfics!$P$285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Gràfics!$N$286:$N$292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Gràfics!$P$286:$P$292</c:f>
              <c:numCache>
                <c:formatCode>###0.0%</c:formatCode>
                <c:ptCount val="7"/>
                <c:pt idx="0">
                  <c:v>0.7142857142857143</c:v>
                </c:pt>
                <c:pt idx="1">
                  <c:v>0.96153846153846156</c:v>
                </c:pt>
                <c:pt idx="2">
                  <c:v>0.92307692307692302</c:v>
                </c:pt>
                <c:pt idx="3">
                  <c:v>1</c:v>
                </c:pt>
                <c:pt idx="4">
                  <c:v>0.8571428571428571</c:v>
                </c:pt>
                <c:pt idx="5">
                  <c:v>0.89473684210526316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57344"/>
        <c:axId val="134059136"/>
        <c:axId val="0"/>
      </c:bar3DChart>
      <c:catAx>
        <c:axId val="134057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34059136"/>
        <c:crosses val="autoZero"/>
        <c:auto val="1"/>
        <c:lblAlgn val="ctr"/>
        <c:lblOffset val="100"/>
        <c:noMultiLvlLbl val="0"/>
      </c:catAx>
      <c:valAx>
        <c:axId val="1340591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0573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u="sng"/>
            </a:pPr>
            <a:r>
              <a:rPr lang="en-US" sz="1600" b="1" u="sng" baseline="0"/>
              <a:t>Requisits per a la feina: Titulació específica i funcions pròpies</a:t>
            </a:r>
            <a:endParaRPr lang="en-US" sz="1600" b="1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50518716185764E-2"/>
          <c:y val="0.20631015420424789"/>
          <c:w val="0.66830173033335172"/>
          <c:h val="0.592014224291210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Resum!$Z$27:$Z$28</c:f>
              <c:strCache>
                <c:ptCount val="1"/>
                <c:pt idx="0">
                  <c:v>Titulació específica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400" b="1"/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1400" b="1"/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Resum!$Y$29:$Y$35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Resum!$Z$29:$Z$35</c:f>
              <c:numCache>
                <c:formatCode>###0</c:formatCode>
                <c:ptCount val="7"/>
              </c:numCache>
            </c:numRef>
          </c:val>
        </c:ser>
        <c:ser>
          <c:idx val="0"/>
          <c:order val="1"/>
          <c:tx>
            <c:strRef>
              <c:f>Resum!$AA$27:$AA$28</c:f>
              <c:strCache>
                <c:ptCount val="1"/>
                <c:pt idx="0">
                  <c:v>Titulació específica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Resum!$Y$29:$Y$35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Resum!$AA$29:$AA$35</c:f>
              <c:numCache>
                <c:formatCode>###0.0%</c:formatCode>
                <c:ptCount val="7"/>
                <c:pt idx="0">
                  <c:v>0.14299999999999999</c:v>
                </c:pt>
                <c:pt idx="1">
                  <c:v>0.38500000000000001</c:v>
                </c:pt>
                <c:pt idx="2">
                  <c:v>0.84599999999999997</c:v>
                </c:pt>
                <c:pt idx="3">
                  <c:v>0.52600000000000002</c:v>
                </c:pt>
                <c:pt idx="4">
                  <c:v>0.42899999999999999</c:v>
                </c:pt>
                <c:pt idx="5">
                  <c:v>0.78900000000000003</c:v>
                </c:pt>
                <c:pt idx="6">
                  <c:v>0.375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53"/>
        <c:axId val="112176512"/>
        <c:axId val="112395392"/>
      </c:barChart>
      <c:catAx>
        <c:axId val="11217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2395392"/>
        <c:crosses val="autoZero"/>
        <c:auto val="1"/>
        <c:lblAlgn val="ctr"/>
        <c:lblOffset val="100"/>
        <c:noMultiLvlLbl val="0"/>
      </c:catAx>
      <c:valAx>
        <c:axId val="112395392"/>
        <c:scaling>
          <c:orientation val="minMax"/>
        </c:scaling>
        <c:delete val="1"/>
        <c:axPos val="l"/>
        <c:numFmt formatCode="###0" sourceLinked="1"/>
        <c:majorTickMark val="out"/>
        <c:minorTickMark val="none"/>
        <c:tickLblPos val="nextTo"/>
        <c:crossAx val="11217651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legacyWireframe"/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Gràfics!$O$306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Gràfics!$N$307:$N$313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Gràfics!$O$307:$O$313</c:f>
              <c:numCache>
                <c:formatCode>###0.0%</c:formatCode>
                <c:ptCount val="7"/>
                <c:pt idx="0">
                  <c:v>0.57142857142857151</c:v>
                </c:pt>
                <c:pt idx="1">
                  <c:v>0.84615384615384615</c:v>
                </c:pt>
                <c:pt idx="2">
                  <c:v>0.76923076923076916</c:v>
                </c:pt>
                <c:pt idx="3">
                  <c:v>0.68421052631578949</c:v>
                </c:pt>
                <c:pt idx="4">
                  <c:v>0.8571428571428571</c:v>
                </c:pt>
                <c:pt idx="5">
                  <c:v>0.76315789473684204</c:v>
                </c:pt>
                <c:pt idx="6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Gràfics!$P$306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Gràfics!$N$307:$N$313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Gràfics!$P$307:$P$313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3.8461538461538464E-2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5.2631578947368425E-2</c:v>
                </c:pt>
                <c:pt idx="6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Gràfics!$Q$306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Gràfics!$N$307:$N$313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Gràfics!$Q$307:$Q$313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2.6315789473684213E-2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Gràfics!$R$306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Gràfics!$N$307:$N$313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Gràfics!$R$307:$R$313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Gràfics!$S$306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Gràfics!$N$307:$N$313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Gràfics!$S$307:$S$313</c:f>
              <c:numCache>
                <c:formatCode>###0.0%</c:formatCode>
                <c:ptCount val="7"/>
                <c:pt idx="0">
                  <c:v>0.28571428571428575</c:v>
                </c:pt>
                <c:pt idx="1">
                  <c:v>7.6923076923076927E-2</c:v>
                </c:pt>
                <c:pt idx="2">
                  <c:v>0.23076923076923075</c:v>
                </c:pt>
                <c:pt idx="3">
                  <c:v>0.15789473684210525</c:v>
                </c:pt>
                <c:pt idx="4">
                  <c:v>0</c:v>
                </c:pt>
                <c:pt idx="5">
                  <c:v>2.6315789473684213E-2</c:v>
                </c:pt>
                <c:pt idx="6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Gràfics!$T$306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Gràfics!$N$307:$N$313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Gràfics!$T$307:$T$313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0.14285714285714288</c:v>
                </c:pt>
                <c:pt idx="5">
                  <c:v>0.10526315789473685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Gràfics!$U$306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Gràfics!$N$307:$N$313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Gràfics!$U$307:$U$313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31168"/>
        <c:axId val="134232704"/>
        <c:axId val="0"/>
      </c:bar3DChart>
      <c:catAx>
        <c:axId val="134231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34232704"/>
        <c:crosses val="autoZero"/>
        <c:auto val="1"/>
        <c:lblAlgn val="ctr"/>
        <c:lblOffset val="100"/>
        <c:noMultiLvlLbl val="0"/>
      </c:catAx>
      <c:valAx>
        <c:axId val="1342327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231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Gràfics!$P$327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Gràfics!$P$328:$P$334</c:f>
              <c:numCache>
                <c:formatCode>###0.0%</c:formatCode>
                <c:ptCount val="7"/>
                <c:pt idx="0">
                  <c:v>0</c:v>
                </c:pt>
                <c:pt idx="1">
                  <c:v>0.11538461538461538</c:v>
                </c:pt>
                <c:pt idx="2">
                  <c:v>0</c:v>
                </c:pt>
                <c:pt idx="3">
                  <c:v>0</c:v>
                </c:pt>
                <c:pt idx="4">
                  <c:v>0.14285714285714288</c:v>
                </c:pt>
                <c:pt idx="5">
                  <c:v>5.405405405405405E-2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Gràfics!$Q$327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Gràfics!$Q$328:$Q$334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8.1081081081081086E-2</c:v>
                </c:pt>
                <c:pt idx="6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Gràfics!$R$327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Gràfics!$R$328:$R$334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0.10526315789473685</c:v>
                </c:pt>
                <c:pt idx="4">
                  <c:v>0</c:v>
                </c:pt>
                <c:pt idx="5">
                  <c:v>2.7027027027027025E-2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Gràfics!$S$327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Gràfics!$S$328:$S$334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0.15384615384615385</c:v>
                </c:pt>
                <c:pt idx="2">
                  <c:v>8.3333333333333343E-2</c:v>
                </c:pt>
                <c:pt idx="3">
                  <c:v>0.36842105263157898</c:v>
                </c:pt>
                <c:pt idx="4">
                  <c:v>0</c:v>
                </c:pt>
                <c:pt idx="5">
                  <c:v>0.1081081081081081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Gràfics!$T$327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Gràfics!$T$328:$T$334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0.19230769230769229</c:v>
                </c:pt>
                <c:pt idx="2">
                  <c:v>0.25</c:v>
                </c:pt>
                <c:pt idx="3">
                  <c:v>0.15789473684210525</c:v>
                </c:pt>
                <c:pt idx="4">
                  <c:v>0.14285714285714288</c:v>
                </c:pt>
                <c:pt idx="5">
                  <c:v>0.2162162162162162</c:v>
                </c:pt>
                <c:pt idx="6">
                  <c:v>0.375</c:v>
                </c:pt>
              </c:numCache>
            </c:numRef>
          </c:val>
        </c:ser>
        <c:ser>
          <c:idx val="5"/>
          <c:order val="5"/>
          <c:tx>
            <c:strRef>
              <c:f>Gràfics!$U$327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Gràfics!$U$328:$U$334</c:f>
              <c:numCache>
                <c:formatCode>###0.0%</c:formatCode>
                <c:ptCount val="7"/>
                <c:pt idx="0">
                  <c:v>0.42857142857142855</c:v>
                </c:pt>
                <c:pt idx="1">
                  <c:v>0.30769230769230771</c:v>
                </c:pt>
                <c:pt idx="2">
                  <c:v>0.58333333333333337</c:v>
                </c:pt>
                <c:pt idx="3">
                  <c:v>0.2105263157894737</c:v>
                </c:pt>
                <c:pt idx="4">
                  <c:v>0.28571428571428575</c:v>
                </c:pt>
                <c:pt idx="5">
                  <c:v>0.27027027027027029</c:v>
                </c:pt>
                <c:pt idx="6">
                  <c:v>0.25</c:v>
                </c:pt>
              </c:numCache>
            </c:numRef>
          </c:val>
        </c:ser>
        <c:ser>
          <c:idx val="6"/>
          <c:order val="6"/>
          <c:tx>
            <c:strRef>
              <c:f>Gràfics!$V$327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Gràfics!$V$328:$V$334</c:f>
              <c:numCache>
                <c:formatCode>###0.0%</c:formatCode>
                <c:ptCount val="7"/>
                <c:pt idx="0">
                  <c:v>0.28571428571428575</c:v>
                </c:pt>
                <c:pt idx="1">
                  <c:v>3.8461538461538464E-2</c:v>
                </c:pt>
                <c:pt idx="2">
                  <c:v>8.3333333333333343E-2</c:v>
                </c:pt>
                <c:pt idx="3">
                  <c:v>5.2631578947368425E-2</c:v>
                </c:pt>
                <c:pt idx="4">
                  <c:v>0.42857142857142855</c:v>
                </c:pt>
                <c:pt idx="5">
                  <c:v>0.13513513513513514</c:v>
                </c:pt>
                <c:pt idx="6">
                  <c:v>0.125</c:v>
                </c:pt>
              </c:numCache>
            </c:numRef>
          </c:val>
        </c:ser>
        <c:ser>
          <c:idx val="7"/>
          <c:order val="7"/>
          <c:tx>
            <c:strRef>
              <c:f>Gràfics!$W$327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Gràfics!$O$328:$O$334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Gràfics!$W$328:$W$334</c:f>
              <c:numCache>
                <c:formatCode>###0.0%</c:formatCode>
                <c:ptCount val="7"/>
                <c:pt idx="0">
                  <c:v>0</c:v>
                </c:pt>
                <c:pt idx="1">
                  <c:v>0.11538461538461538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0.1081081081081081</c:v>
                </c:pt>
                <c:pt idx="6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28384"/>
        <c:axId val="134587520"/>
        <c:axId val="0"/>
      </c:bar3DChart>
      <c:catAx>
        <c:axId val="134528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34587520"/>
        <c:crosses val="autoZero"/>
        <c:auto val="1"/>
        <c:lblAlgn val="ctr"/>
        <c:lblOffset val="100"/>
        <c:noMultiLvlLbl val="0"/>
      </c:catAx>
      <c:valAx>
        <c:axId val="134587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5283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Gràfics!$O$354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Gràfics!$N$355:$N$361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Gràfics!$O$355:$O$361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0.11538461538461538</c:v>
                </c:pt>
                <c:pt idx="2">
                  <c:v>0.15384615384615385</c:v>
                </c:pt>
                <c:pt idx="3">
                  <c:v>0.26315789473684209</c:v>
                </c:pt>
                <c:pt idx="4">
                  <c:v>0.28571428571428575</c:v>
                </c:pt>
                <c:pt idx="5">
                  <c:v>0.1891891891891892</c:v>
                </c:pt>
                <c:pt idx="6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Gràfics!$P$354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Gràfics!$N$355:$N$361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Gràfics!$P$355:$P$361</c:f>
              <c:numCache>
                <c:formatCode>###0.0%</c:formatCode>
                <c:ptCount val="7"/>
                <c:pt idx="0">
                  <c:v>0</c:v>
                </c:pt>
                <c:pt idx="1">
                  <c:v>0.30769230769230771</c:v>
                </c:pt>
                <c:pt idx="2">
                  <c:v>0.30769230769230771</c:v>
                </c:pt>
                <c:pt idx="3">
                  <c:v>0.2105263157894737</c:v>
                </c:pt>
                <c:pt idx="4">
                  <c:v>0</c:v>
                </c:pt>
                <c:pt idx="5">
                  <c:v>0.16216216216216217</c:v>
                </c:pt>
                <c:pt idx="6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Gràfics!$Q$354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Gràfics!$N$355:$N$361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Gràfics!$Q$355:$Q$361</c:f>
              <c:numCache>
                <c:formatCode>###0.0%</c:formatCode>
                <c:ptCount val="7"/>
                <c:pt idx="0">
                  <c:v>0</c:v>
                </c:pt>
                <c:pt idx="1">
                  <c:v>0.11538461538461538</c:v>
                </c:pt>
                <c:pt idx="2">
                  <c:v>0.23076923076923075</c:v>
                </c:pt>
                <c:pt idx="3">
                  <c:v>0.15789473684210525</c:v>
                </c:pt>
                <c:pt idx="4">
                  <c:v>0</c:v>
                </c:pt>
                <c:pt idx="5">
                  <c:v>8.1081081081081086E-2</c:v>
                </c:pt>
                <c:pt idx="6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Gràfics!$R$354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Gràfics!$N$355:$N$361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Gràfics!$R$355:$R$361</c:f>
              <c:numCache>
                <c:formatCode>###0.0%</c:formatCode>
                <c:ptCount val="7"/>
                <c:pt idx="0">
                  <c:v>0.28571428571428575</c:v>
                </c:pt>
                <c:pt idx="1">
                  <c:v>7.6923076923076927E-2</c:v>
                </c:pt>
                <c:pt idx="2">
                  <c:v>0</c:v>
                </c:pt>
                <c:pt idx="3">
                  <c:v>5.2631578947368425E-2</c:v>
                </c:pt>
                <c:pt idx="4">
                  <c:v>0</c:v>
                </c:pt>
                <c:pt idx="5">
                  <c:v>0.1081081081081081</c:v>
                </c:pt>
                <c:pt idx="6">
                  <c:v>0.375</c:v>
                </c:pt>
              </c:numCache>
            </c:numRef>
          </c:val>
        </c:ser>
        <c:ser>
          <c:idx val="4"/>
          <c:order val="4"/>
          <c:tx>
            <c:strRef>
              <c:f>Gràfics!$S$354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Gràfics!$N$355:$N$361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Gràfics!$S$355:$S$361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7.6923076923076927E-2</c:v>
                </c:pt>
                <c:pt idx="3">
                  <c:v>0.10526315789473685</c:v>
                </c:pt>
                <c:pt idx="4">
                  <c:v>0</c:v>
                </c:pt>
                <c:pt idx="5">
                  <c:v>8.1081081081081086E-2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Gràfics!$T$354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Gràfics!$N$355:$N$361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Gràfics!$T$355:$T$361</c:f>
              <c:numCache>
                <c:formatCode>###0.0%</c:formatCode>
                <c:ptCount val="7"/>
                <c:pt idx="0">
                  <c:v>0.57142857142857151</c:v>
                </c:pt>
                <c:pt idx="1">
                  <c:v>0.34615384615384615</c:v>
                </c:pt>
                <c:pt idx="2">
                  <c:v>0.23076923076923075</c:v>
                </c:pt>
                <c:pt idx="3">
                  <c:v>0.2105263157894737</c:v>
                </c:pt>
                <c:pt idx="4">
                  <c:v>0.7142857142857143</c:v>
                </c:pt>
                <c:pt idx="5">
                  <c:v>0.3783783783783784</c:v>
                </c:pt>
                <c:pt idx="6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02112"/>
        <c:axId val="134902528"/>
      </c:barChart>
      <c:catAx>
        <c:axId val="134602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4902528"/>
        <c:crosses val="autoZero"/>
        <c:auto val="1"/>
        <c:lblAlgn val="ctr"/>
        <c:lblOffset val="100"/>
        <c:noMultiLvlLbl val="0"/>
      </c:catAx>
      <c:valAx>
        <c:axId val="1349025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6021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Gràfics!$O$380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26999999999999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1111111111111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Gràfics!$O$381:$O$386</c:f>
              <c:numCache>
                <c:formatCode>###0.0%</c:formatCode>
                <c:ptCount val="6"/>
                <c:pt idx="0">
                  <c:v>0.33333333333333331</c:v>
                </c:pt>
                <c:pt idx="1">
                  <c:v>0.14814814814814814</c:v>
                </c:pt>
                <c:pt idx="2">
                  <c:v>0.15789473684210525</c:v>
                </c:pt>
                <c:pt idx="3">
                  <c:v>0.13636363636363635</c:v>
                </c:pt>
                <c:pt idx="4">
                  <c:v>0</c:v>
                </c:pt>
                <c:pt idx="5">
                  <c:v>0.22448979591836735</c:v>
                </c:pt>
              </c:numCache>
            </c:numRef>
          </c:val>
        </c:ser>
        <c:ser>
          <c:idx val="1"/>
          <c:order val="1"/>
          <c:tx>
            <c:strRef>
              <c:f>Gràfics!$P$380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877777777777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Gràfics!$P$381:$P$386</c:f>
              <c:numCache>
                <c:formatCode>###0.0%</c:formatCode>
                <c:ptCount val="6"/>
                <c:pt idx="0">
                  <c:v>0</c:v>
                </c:pt>
                <c:pt idx="1">
                  <c:v>0.14814814814814814</c:v>
                </c:pt>
                <c:pt idx="2">
                  <c:v>0.15789473684210525</c:v>
                </c:pt>
                <c:pt idx="3">
                  <c:v>4.5454545454545456E-2</c:v>
                </c:pt>
                <c:pt idx="4">
                  <c:v>0</c:v>
                </c:pt>
                <c:pt idx="5">
                  <c:v>8.1632653061224483E-2</c:v>
                </c:pt>
              </c:numCache>
            </c:numRef>
          </c:val>
        </c:ser>
        <c:ser>
          <c:idx val="2"/>
          <c:order val="2"/>
          <c:tx>
            <c:strRef>
              <c:f>Gràfics!$Q$380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Gràfics!$Q$381:$Q$386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4.5454545454545456E-2</c:v>
                </c:pt>
                <c:pt idx="4">
                  <c:v>0</c:v>
                </c:pt>
                <c:pt idx="5">
                  <c:v>4.0816326530612242E-2</c:v>
                </c:pt>
              </c:numCache>
            </c:numRef>
          </c:val>
        </c:ser>
        <c:ser>
          <c:idx val="3"/>
          <c:order val="3"/>
          <c:tx>
            <c:strRef>
              <c:f>Gràfics!$R$380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Gràfics!$R$381:$R$386</c:f>
              <c:numCache>
                <c:formatCode>###0.0%</c:formatCode>
                <c:ptCount val="6"/>
                <c:pt idx="0">
                  <c:v>0.1111111111111111</c:v>
                </c:pt>
                <c:pt idx="1">
                  <c:v>0</c:v>
                </c:pt>
                <c:pt idx="2">
                  <c:v>5.2631578947368418E-2</c:v>
                </c:pt>
                <c:pt idx="3">
                  <c:v>0</c:v>
                </c:pt>
                <c:pt idx="4">
                  <c:v>0</c:v>
                </c:pt>
                <c:pt idx="5">
                  <c:v>4.0816326530612242E-2</c:v>
                </c:pt>
              </c:numCache>
            </c:numRef>
          </c:val>
        </c:ser>
        <c:ser>
          <c:idx val="4"/>
          <c:order val="4"/>
          <c:tx>
            <c:strRef>
              <c:f>Gràfics!$S$380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Gràfics!$S$381:$S$386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2.0500000000000001E-2</c:v>
                </c:pt>
              </c:numCache>
            </c:numRef>
          </c:val>
        </c:ser>
        <c:ser>
          <c:idx val="5"/>
          <c:order val="5"/>
          <c:tx>
            <c:strRef>
              <c:f>Gràfics!$T$380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Gràfics!$T$381:$T$386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5.2631578947368418E-2</c:v>
                </c:pt>
                <c:pt idx="3">
                  <c:v>4.5454545454545456E-2</c:v>
                </c:pt>
                <c:pt idx="4">
                  <c:v>0</c:v>
                </c:pt>
                <c:pt idx="5">
                  <c:v>0.14285714285714285</c:v>
                </c:pt>
              </c:numCache>
            </c:numRef>
          </c:val>
        </c:ser>
        <c:ser>
          <c:idx val="6"/>
          <c:order val="6"/>
          <c:tx>
            <c:strRef>
              <c:f>Gràfics!$U$380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Gràfics!$U$381:$U$386</c:f>
              <c:numCache>
                <c:formatCode>###0.0%</c:formatCode>
                <c:ptCount val="6"/>
                <c:pt idx="0">
                  <c:v>0.55555555555555558</c:v>
                </c:pt>
                <c:pt idx="1">
                  <c:v>0.62962962962962965</c:v>
                </c:pt>
                <c:pt idx="2">
                  <c:v>0.57894736842105265</c:v>
                </c:pt>
                <c:pt idx="3">
                  <c:v>0.72727272727272729</c:v>
                </c:pt>
                <c:pt idx="4">
                  <c:v>0.7142857142857143</c:v>
                </c:pt>
                <c:pt idx="5">
                  <c:v>0.42857142857142855</c:v>
                </c:pt>
              </c:numCache>
            </c:numRef>
          </c:val>
        </c:ser>
        <c:ser>
          <c:idx val="7"/>
          <c:order val="7"/>
          <c:tx>
            <c:strRef>
              <c:f>Gràfics!$V$380</c:f>
              <c:strCache>
                <c:ptCount val="1"/>
                <c:pt idx="0">
                  <c:v>Altres funcions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Gràfics!$V$381:$V$386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0.14299999999999999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Gràfics!$W$380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Gràfics!$N$381:$N$386</c:f>
              <c:strCache>
                <c:ptCount val="6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</c:strCache>
            </c:strRef>
          </c:cat>
          <c:val>
            <c:numRef>
              <c:f>Gràfics!$W$381:$W$386</c:f>
              <c:numCache>
                <c:formatCode>###0.0%</c:formatCode>
                <c:ptCount val="6"/>
                <c:pt idx="0">
                  <c:v>0</c:v>
                </c:pt>
                <c:pt idx="1">
                  <c:v>7.407407407407407E-2</c:v>
                </c:pt>
                <c:pt idx="2">
                  <c:v>0</c:v>
                </c:pt>
                <c:pt idx="3">
                  <c:v>0</c:v>
                </c:pt>
                <c:pt idx="4">
                  <c:v>0.14285714285714285</c:v>
                </c:pt>
                <c:pt idx="5">
                  <c:v>2.0408163265306121E-2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00608"/>
        <c:axId val="135302144"/>
        <c:axId val="0"/>
      </c:bar3DChart>
      <c:catAx>
        <c:axId val="13530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302144"/>
        <c:crosses val="autoZero"/>
        <c:auto val="1"/>
        <c:lblAlgn val="ctr"/>
        <c:lblOffset val="100"/>
        <c:noMultiLvlLbl val="0"/>
      </c:catAx>
      <c:valAx>
        <c:axId val="1353021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530060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Gràfics!$R$409</c:f>
              <c:strCache>
                <c:ptCount val="1"/>
                <c:pt idx="0">
                  <c:v>Agricultura, ramaderia, silvicultura, caça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Gràfics!$R$410:$R$416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Gràfics!$S$409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Gràfics!$S$410:$S$416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5.2631578947368425E-2</c:v>
                </c:pt>
                <c:pt idx="4">
                  <c:v>0.14285714285714288</c:v>
                </c:pt>
                <c:pt idx="5">
                  <c:v>7.8947368421052627E-2</c:v>
                </c:pt>
                <c:pt idx="6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Gràfics!$T$409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Gràfics!$T$410:$T$416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7.8947368421052627E-2</c:v>
                </c:pt>
                <c:pt idx="6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Gràfics!$U$409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Gràfics!$U$410:$U$416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Gràfics!$V$409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Gràfics!$V$410:$V$416</c:f>
              <c:numCache>
                <c:formatCode>###0.0%</c:formatCode>
                <c:ptCount val="7"/>
                <c:pt idx="0">
                  <c:v>0</c:v>
                </c:pt>
                <c:pt idx="1">
                  <c:v>0.19230769230769229</c:v>
                </c:pt>
                <c:pt idx="2">
                  <c:v>7.6923076923076927E-2</c:v>
                </c:pt>
                <c:pt idx="3">
                  <c:v>0.47368421052631582</c:v>
                </c:pt>
                <c:pt idx="4">
                  <c:v>0.28571428571428575</c:v>
                </c:pt>
                <c:pt idx="5">
                  <c:v>0.2105263157894737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Gràfics!$W$409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Gràfics!$W$410:$W$416</c:f>
              <c:numCache>
                <c:formatCode>###0.0%</c:formatCode>
                <c:ptCount val="7"/>
                <c:pt idx="0">
                  <c:v>0.28571428571428575</c:v>
                </c:pt>
                <c:pt idx="1">
                  <c:v>3.8461538461538464E-2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0.2105263157894737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Gràfics!$X$409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Gràfics!$X$410:$X$416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</c:numCache>
            </c:numRef>
          </c:val>
        </c:ser>
        <c:ser>
          <c:idx val="7"/>
          <c:order val="7"/>
          <c:tx>
            <c:strRef>
              <c:f>Gràfics!$Y$409</c:f>
              <c:strCache>
                <c:ptCount val="1"/>
                <c:pt idx="0">
                  <c:v>Indústries de la fusta, suro i mobles de fusta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Gràfics!$Y$410:$Y$416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Gràfics!$Z$409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Gràfics!$Z$410:$Z$416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0.125</c:v>
                </c:pt>
              </c:numCache>
            </c:numRef>
          </c:val>
        </c:ser>
        <c:ser>
          <c:idx val="9"/>
          <c:order val="9"/>
          <c:tx>
            <c:strRef>
              <c:f>Gràfics!$AA$409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Gràfics!$AA$410:$AA$416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7.8947368421052627E-2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Gràfics!$AB$409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Gràfics!$AB$410:$AB$416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0.15384615384615385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Gràfics!$AC$409</c:f>
              <c:strCache>
                <c:ptCount val="1"/>
                <c:pt idx="0">
                  <c:v>Restaurants, cafès i hosteleria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Gràfics!$AC$410:$AC$416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7.6923076923076927E-2</c:v>
                </c:pt>
                <c:pt idx="3">
                  <c:v>5.2631578947368425E-2</c:v>
                </c:pt>
                <c:pt idx="4">
                  <c:v>0.14285714285714288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Gràfics!$AD$409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Gràfics!$AD$410:$AD$416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5.2631578947368425E-2</c:v>
                </c:pt>
                <c:pt idx="4">
                  <c:v>0.14285714285714288</c:v>
                </c:pt>
                <c:pt idx="5">
                  <c:v>5.2631578947368425E-2</c:v>
                </c:pt>
                <c:pt idx="6">
                  <c:v>0</c:v>
                </c:pt>
              </c:numCache>
            </c:numRef>
          </c:val>
        </c:ser>
        <c:ser>
          <c:idx val="13"/>
          <c:order val="13"/>
          <c:tx>
            <c:strRef>
              <c:f>Gràfics!$AE$409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Gràfics!$AE$410:$AE$416</c:f>
              <c:numCache>
                <c:formatCode>###0.0%</c:formatCode>
                <c:ptCount val="7"/>
                <c:pt idx="0">
                  <c:v>0.42857142857142855</c:v>
                </c:pt>
                <c:pt idx="1">
                  <c:v>0.26923076923076922</c:v>
                </c:pt>
                <c:pt idx="2">
                  <c:v>0.30769230769230771</c:v>
                </c:pt>
                <c:pt idx="3">
                  <c:v>5.2631578947368425E-2</c:v>
                </c:pt>
                <c:pt idx="4">
                  <c:v>0.14285714285714288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Gràfics!$AF$409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Gràfics!$AF$410:$AF$416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7.6923076923076927E-2</c:v>
                </c:pt>
                <c:pt idx="3">
                  <c:v>0.10526315789473685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Gràfics!$AG$409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Gràfics!$AG$410:$AG$416</c:f>
              <c:numCache>
                <c:formatCode>###0.0%</c:formatCode>
                <c:ptCount val="7"/>
                <c:pt idx="0">
                  <c:v>0</c:v>
                </c:pt>
                <c:pt idx="1">
                  <c:v>0.19230769230769229</c:v>
                </c:pt>
                <c:pt idx="2">
                  <c:v>0.15384615384615385</c:v>
                </c:pt>
                <c:pt idx="3">
                  <c:v>0.10526315789473685</c:v>
                </c:pt>
                <c:pt idx="4">
                  <c:v>0.14285714285714288</c:v>
                </c:pt>
                <c:pt idx="5">
                  <c:v>7.8947368421052627E-2</c:v>
                </c:pt>
                <c:pt idx="6">
                  <c:v>0</c:v>
                </c:pt>
              </c:numCache>
            </c:numRef>
          </c:val>
        </c:ser>
        <c:ser>
          <c:idx val="16"/>
          <c:order val="16"/>
          <c:tx>
            <c:strRef>
              <c:f>Gràfics!$AH$409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Gràfics!$AH$410:$AH$416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2.6315789473684213E-2</c:v>
                </c:pt>
                <c:pt idx="6">
                  <c:v>0</c:v>
                </c:pt>
              </c:numCache>
            </c:numRef>
          </c:val>
        </c:ser>
        <c:ser>
          <c:idx val="17"/>
          <c:order val="17"/>
          <c:tx>
            <c:strRef>
              <c:f>Gràfics!$AI$409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Gràfics!$AI$410:$AI$416</c:f>
              <c:numCache>
                <c:formatCode>###0.0%</c:formatCode>
                <c:ptCount val="7"/>
                <c:pt idx="0">
                  <c:v>0.14285714285714288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5.2631578947368425E-2</c:v>
                </c:pt>
                <c:pt idx="4">
                  <c:v>0</c:v>
                </c:pt>
                <c:pt idx="5">
                  <c:v>7.8947368421052627E-2</c:v>
                </c:pt>
                <c:pt idx="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Gràfics!$AJ$409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Gràfics!$AJ$410:$AJ$416</c:f>
              <c:numCache>
                <c:formatCode>###0.0%</c:formatCode>
                <c:ptCount val="7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</c:numCache>
            </c:numRef>
          </c:val>
        </c:ser>
        <c:ser>
          <c:idx val="19"/>
          <c:order val="19"/>
          <c:tx>
            <c:strRef>
              <c:f>Gràfics!$AK$409</c:f>
              <c:strCache>
                <c:ptCount val="1"/>
                <c:pt idx="0">
                  <c:v>Otras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Gràfics!$Q$410:$Q$416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Gràfics!$AK$410:$AK$416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7.6923076923076927E-2</c:v>
                </c:pt>
                <c:pt idx="3">
                  <c:v>5.2631578947368425E-2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19552"/>
        <c:axId val="135745920"/>
        <c:axId val="0"/>
      </c:bar3DChart>
      <c:catAx>
        <c:axId val="135719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 b="0"/>
            </a:pPr>
            <a:endParaRPr lang="ca-ES"/>
          </a:p>
        </c:txPr>
        <c:crossAx val="135745920"/>
        <c:crosses val="autoZero"/>
        <c:auto val="1"/>
        <c:lblAlgn val="ctr"/>
        <c:lblOffset val="100"/>
        <c:noMultiLvlLbl val="0"/>
      </c:catAx>
      <c:valAx>
        <c:axId val="1357459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5719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Gràfics!$Q$434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marker>
            <c:symbol val="none"/>
          </c:marker>
          <c:cat>
            <c:strRef>
              <c:f>Gràfics!$R$433:$Y$433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Gràfics!$R$434:$Y$434</c:f>
              <c:numCache>
                <c:formatCode>#,##0.00</c:formatCode>
                <c:ptCount val="8"/>
                <c:pt idx="0">
                  <c:v>4.166666666666667</c:v>
                </c:pt>
                <c:pt idx="1">
                  <c:v>4.3333333333333339</c:v>
                </c:pt>
                <c:pt idx="2">
                  <c:v>3.3333333333333335</c:v>
                </c:pt>
                <c:pt idx="3">
                  <c:v>5.333333333333333</c:v>
                </c:pt>
                <c:pt idx="4">
                  <c:v>5.166666666666667</c:v>
                </c:pt>
                <c:pt idx="5">
                  <c:v>4.5</c:v>
                </c:pt>
                <c:pt idx="6">
                  <c:v>5</c:v>
                </c:pt>
                <c:pt idx="7">
                  <c:v>5.666666666666667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Gràfics!$Q$435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marker>
            <c:symbol val="none"/>
          </c:marker>
          <c:cat>
            <c:strRef>
              <c:f>Gràfics!$R$433:$Y$433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Gràfics!$R$435:$Y$435</c:f>
              <c:numCache>
                <c:formatCode>#,##0.00</c:formatCode>
                <c:ptCount val="8"/>
                <c:pt idx="0">
                  <c:v>4.791666666666667</c:v>
                </c:pt>
                <c:pt idx="1">
                  <c:v>4.958333333333333</c:v>
                </c:pt>
                <c:pt idx="2">
                  <c:v>4.0416666666666679</c:v>
                </c:pt>
                <c:pt idx="3">
                  <c:v>5.291666666666667</c:v>
                </c:pt>
                <c:pt idx="4">
                  <c:v>5.291666666666667</c:v>
                </c:pt>
                <c:pt idx="5">
                  <c:v>4.7083333333333321</c:v>
                </c:pt>
                <c:pt idx="6">
                  <c:v>5.1666666666666661</c:v>
                </c:pt>
                <c:pt idx="7">
                  <c:v>4.2083333333333321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Gràfics!$Q$436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marker>
            <c:symbol val="none"/>
          </c:marker>
          <c:cat>
            <c:strRef>
              <c:f>Gràfics!$R$433:$Y$433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Gràfics!$R$436:$Y$436</c:f>
              <c:numCache>
                <c:formatCode>#,##0.00</c:formatCode>
                <c:ptCount val="8"/>
                <c:pt idx="0">
                  <c:v>5.1666666666666661</c:v>
                </c:pt>
                <c:pt idx="1">
                  <c:v>5.416666666666667</c:v>
                </c:pt>
                <c:pt idx="2">
                  <c:v>3.6363636363636362</c:v>
                </c:pt>
                <c:pt idx="3">
                  <c:v>6.25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5.833333333333333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Gràfics!$Q$437</c:f>
              <c:strCache>
                <c:ptCount val="1"/>
                <c:pt idx="0">
                  <c:v>ENGINYERIA TÈCNICA INDUSTRIAL, ESPECIALITAT EN ELECTRICITAT</c:v>
                </c:pt>
              </c:strCache>
            </c:strRef>
          </c:tx>
          <c:marker>
            <c:symbol val="none"/>
          </c:marker>
          <c:cat>
            <c:strRef>
              <c:f>Gràfics!$R$433:$Y$433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Gràfics!$R$437:$Y$437</c:f>
              <c:numCache>
                <c:formatCode>#,##0.00</c:formatCode>
                <c:ptCount val="8"/>
                <c:pt idx="0">
                  <c:v>5.0588235294117636</c:v>
                </c:pt>
                <c:pt idx="1">
                  <c:v>4.764705882352942</c:v>
                </c:pt>
                <c:pt idx="2">
                  <c:v>3.4117647058823533</c:v>
                </c:pt>
                <c:pt idx="3">
                  <c:v>5</c:v>
                </c:pt>
                <c:pt idx="4">
                  <c:v>5.882352941176471</c:v>
                </c:pt>
                <c:pt idx="5">
                  <c:v>5.4117647058823533</c:v>
                </c:pt>
                <c:pt idx="6">
                  <c:v>5.5294117647058822</c:v>
                </c:pt>
                <c:pt idx="7">
                  <c:v>5.4117647058823533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Gràfics!$Q$438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marker>
            <c:symbol val="none"/>
          </c:marker>
          <c:cat>
            <c:strRef>
              <c:f>Gràfics!$R$433:$Y$433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Gràfics!$R$438:$Y$438</c:f>
              <c:numCache>
                <c:formatCode>#,##0.00</c:formatCode>
                <c:ptCount val="8"/>
                <c:pt idx="0">
                  <c:v>2.7142857142857144</c:v>
                </c:pt>
                <c:pt idx="1">
                  <c:v>3.8571428571428568</c:v>
                </c:pt>
                <c:pt idx="2">
                  <c:v>3.1428571428571428</c:v>
                </c:pt>
                <c:pt idx="3">
                  <c:v>4.4285714285714288</c:v>
                </c:pt>
                <c:pt idx="4">
                  <c:v>4.7142857142857144</c:v>
                </c:pt>
                <c:pt idx="5">
                  <c:v>5.1428571428571432</c:v>
                </c:pt>
                <c:pt idx="6">
                  <c:v>5.2857142857142856</c:v>
                </c:pt>
                <c:pt idx="7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Gràfics!$Q$439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marker>
            <c:symbol val="none"/>
          </c:marker>
          <c:cat>
            <c:strRef>
              <c:f>Gràfics!$R$433:$Y$433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Gràfics!$R$439:$Y$439</c:f>
              <c:numCache>
                <c:formatCode>#,##0.00</c:formatCode>
                <c:ptCount val="8"/>
                <c:pt idx="0">
                  <c:v>5.0857142857142854</c:v>
                </c:pt>
                <c:pt idx="1">
                  <c:v>4.7142857142857135</c:v>
                </c:pt>
                <c:pt idx="2">
                  <c:v>4.7714285714285714</c:v>
                </c:pt>
                <c:pt idx="3">
                  <c:v>4.8571428571428568</c:v>
                </c:pt>
                <c:pt idx="4">
                  <c:v>5.5714285714285721</c:v>
                </c:pt>
                <c:pt idx="5">
                  <c:v>5.6571428571428566</c:v>
                </c:pt>
                <c:pt idx="6">
                  <c:v>5.3428571428571425</c:v>
                </c:pt>
                <c:pt idx="7">
                  <c:v>5.3714285714285719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Gràfics!$Q$440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marker>
            <c:symbol val="none"/>
          </c:marker>
          <c:cat>
            <c:strRef>
              <c:f>Gràfics!$R$433:$Y$433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Gràfics!$R$440:$Y$440</c:f>
              <c:numCache>
                <c:formatCode>#,##0.00</c:formatCode>
                <c:ptCount val="8"/>
                <c:pt idx="0">
                  <c:v>3.875</c:v>
                </c:pt>
                <c:pt idx="1">
                  <c:v>3.5000000000000004</c:v>
                </c:pt>
                <c:pt idx="2">
                  <c:v>3.7499999999999996</c:v>
                </c:pt>
                <c:pt idx="3">
                  <c:v>4.5</c:v>
                </c:pt>
                <c:pt idx="4">
                  <c:v>5.875</c:v>
                </c:pt>
                <c:pt idx="5">
                  <c:v>5.4999999999999991</c:v>
                </c:pt>
                <c:pt idx="6">
                  <c:v>5.625</c:v>
                </c:pt>
                <c:pt idx="7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6784"/>
        <c:axId val="135768320"/>
      </c:lineChart>
      <c:catAx>
        <c:axId val="13576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68320"/>
        <c:crosses val="autoZero"/>
        <c:auto val="1"/>
        <c:lblAlgn val="ctr"/>
        <c:lblOffset val="100"/>
        <c:noMultiLvlLbl val="0"/>
      </c:catAx>
      <c:valAx>
        <c:axId val="135768320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357667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none"/>
            </a:pPr>
            <a:r>
              <a:rPr lang="en-US" u="none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Gràfics!$O$464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marker>
            <c:symbol val="none"/>
          </c:marker>
          <c:cat>
            <c:strRef>
              <c:f>Gràfics!$P$463:$T$463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Gràfics!$P$464:$T$464</c:f>
              <c:numCache>
                <c:formatCode>#,##0.00</c:formatCode>
                <c:ptCount val="5"/>
                <c:pt idx="0">
                  <c:v>5.2857142857142856</c:v>
                </c:pt>
                <c:pt idx="1">
                  <c:v>4.2857142857142856</c:v>
                </c:pt>
                <c:pt idx="2">
                  <c:v>4.5714285714285712</c:v>
                </c:pt>
                <c:pt idx="3">
                  <c:v>4.1428571428571432</c:v>
                </c:pt>
                <c:pt idx="4">
                  <c:v>5.2857142857142856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Gràfics!$O$465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marker>
            <c:symbol val="none"/>
          </c:marker>
          <c:cat>
            <c:strRef>
              <c:f>Gràfics!$P$463:$T$463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Gràfics!$P$465:$T$465</c:f>
              <c:numCache>
                <c:formatCode>#,##0.00</c:formatCode>
                <c:ptCount val="5"/>
                <c:pt idx="0">
                  <c:v>5.7727272727272734</c:v>
                </c:pt>
                <c:pt idx="1">
                  <c:v>4.8181818181818183</c:v>
                </c:pt>
                <c:pt idx="2">
                  <c:v>4.7727272727272734</c:v>
                </c:pt>
                <c:pt idx="3">
                  <c:v>3.8181818181818175</c:v>
                </c:pt>
                <c:pt idx="4">
                  <c:v>5.7727272727272734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Gràfics!$O$466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marker>
            <c:symbol val="none"/>
          </c:marker>
          <c:cat>
            <c:strRef>
              <c:f>Gràfics!$P$463:$T$463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Gràfics!$P$466:$T$466</c:f>
              <c:numCache>
                <c:formatCode>#,##0.00</c:formatCode>
                <c:ptCount val="5"/>
                <c:pt idx="0">
                  <c:v>5.8333333333333339</c:v>
                </c:pt>
                <c:pt idx="1">
                  <c:v>4.75</c:v>
                </c:pt>
                <c:pt idx="2">
                  <c:v>4.0000000000000009</c:v>
                </c:pt>
                <c:pt idx="3">
                  <c:v>4.666666666666667</c:v>
                </c:pt>
                <c:pt idx="4">
                  <c:v>5.666666666666667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Gràfics!$O$467</c:f>
              <c:strCache>
                <c:ptCount val="1"/>
                <c:pt idx="0">
                  <c:v>ENGINYERIA TÈCNICA INDUSTRIAL, ESPECIALITAT EN ELECTRICITAT</c:v>
                </c:pt>
              </c:strCache>
            </c:strRef>
          </c:tx>
          <c:marker>
            <c:symbol val="none"/>
          </c:marker>
          <c:cat>
            <c:strRef>
              <c:f>Gràfics!$P$463:$T$463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Gràfics!$P$467:$T$467</c:f>
              <c:numCache>
                <c:formatCode>#,##0.00</c:formatCode>
                <c:ptCount val="5"/>
                <c:pt idx="0">
                  <c:v>5.7222222222222223</c:v>
                </c:pt>
                <c:pt idx="1">
                  <c:v>5.5</c:v>
                </c:pt>
                <c:pt idx="2">
                  <c:v>4.7222222222222223</c:v>
                </c:pt>
                <c:pt idx="3">
                  <c:v>5.1111111111111107</c:v>
                </c:pt>
                <c:pt idx="4">
                  <c:v>5.7777777777777768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Gràfics!$O$468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marker>
            <c:symbol val="none"/>
          </c:marker>
          <c:cat>
            <c:strRef>
              <c:f>Gràfics!$P$463:$T$463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Gràfics!$P$468:$T$468</c:f>
              <c:numCache>
                <c:formatCode>#,##0.00</c:formatCode>
                <c:ptCount val="5"/>
                <c:pt idx="0">
                  <c:v>5.1428571428571432</c:v>
                </c:pt>
                <c:pt idx="1">
                  <c:v>4.2857142857142856</c:v>
                </c:pt>
                <c:pt idx="2">
                  <c:v>3.4285714285714288</c:v>
                </c:pt>
                <c:pt idx="3">
                  <c:v>3.5714285714285716</c:v>
                </c:pt>
                <c:pt idx="4">
                  <c:v>5.4285714285714279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Gràfics!$O$469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marker>
            <c:symbol val="none"/>
          </c:marker>
          <c:cat>
            <c:strRef>
              <c:f>Gràfics!$P$463:$T$463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Gràfics!$P$469:$T$469</c:f>
              <c:numCache>
                <c:formatCode>#,##0.00</c:formatCode>
                <c:ptCount val="5"/>
                <c:pt idx="0">
                  <c:v>5.4666666666666659</c:v>
                </c:pt>
                <c:pt idx="1">
                  <c:v>4.7333333333333334</c:v>
                </c:pt>
                <c:pt idx="2">
                  <c:v>4.7333333333333325</c:v>
                </c:pt>
                <c:pt idx="3">
                  <c:v>4.833333333333333</c:v>
                </c:pt>
                <c:pt idx="4">
                  <c:v>5.4516129032258061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Gràfics!$O$470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marker>
            <c:symbol val="none"/>
          </c:marker>
          <c:cat>
            <c:strRef>
              <c:f>Gràfics!$P$463:$T$463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Gràfics!$P$470:$T$470</c:f>
              <c:numCache>
                <c:formatCode>#,##0.00</c:formatCode>
                <c:ptCount val="5"/>
                <c:pt idx="0">
                  <c:v>5.2500000000000009</c:v>
                </c:pt>
                <c:pt idx="1">
                  <c:v>4.125</c:v>
                </c:pt>
                <c:pt idx="2">
                  <c:v>5.25</c:v>
                </c:pt>
                <c:pt idx="3">
                  <c:v>3.875</c:v>
                </c:pt>
                <c:pt idx="4">
                  <c:v>5.375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98144"/>
        <c:axId val="135816320"/>
      </c:lineChart>
      <c:catAx>
        <c:axId val="13579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16320"/>
        <c:crosses val="autoZero"/>
        <c:auto val="1"/>
        <c:lblAlgn val="ctr"/>
        <c:lblOffset val="100"/>
        <c:noMultiLvlLbl val="0"/>
      </c:catAx>
      <c:valAx>
        <c:axId val="135816320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357981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acadèmiques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Gràfics!$R$488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Gràfics!$S$487:$T$487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Gràfics!$S$488:$T$488</c:f>
              <c:numCache>
                <c:formatCode>####.00</c:formatCode>
                <c:ptCount val="2"/>
                <c:pt idx="0">
                  <c:v>0.61538461538461531</c:v>
                </c:pt>
                <c:pt idx="1">
                  <c:v>-0.23076923076923078</c:v>
                </c:pt>
              </c:numCache>
            </c:numRef>
          </c:val>
        </c:ser>
        <c:ser>
          <c:idx val="1"/>
          <c:order val="1"/>
          <c:tx>
            <c:strRef>
              <c:f>Gràfics!$R$489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Gràfics!$S$487:$T$487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Gràfics!$S$489:$T$489</c:f>
              <c:numCache>
                <c:formatCode>####.00</c:formatCode>
                <c:ptCount val="2"/>
                <c:pt idx="0">
                  <c:v>0.41666666666666663</c:v>
                </c:pt>
                <c:pt idx="1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Gràfics!$R$490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Gràfics!$S$487:$T$487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Gràfics!$S$490:$T$490</c:f>
              <c:numCache>
                <c:formatCode>####.00</c:formatCode>
                <c:ptCount val="2"/>
                <c:pt idx="0">
                  <c:v>0.75</c:v>
                </c:pt>
                <c:pt idx="1">
                  <c:v>-0.25</c:v>
                </c:pt>
              </c:numCache>
            </c:numRef>
          </c:val>
        </c:ser>
        <c:ser>
          <c:idx val="3"/>
          <c:order val="3"/>
          <c:tx>
            <c:strRef>
              <c:f>Gràfics!$R$491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Gràfics!$S$487:$T$487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Gràfics!$S$491:$T$491</c:f>
              <c:numCache>
                <c:formatCode>####.00</c:formatCode>
                <c:ptCount val="2"/>
                <c:pt idx="0" formatCode="###0.00">
                  <c:v>1</c:v>
                </c:pt>
                <c:pt idx="1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Gràfics!$R$492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Gràfics!$S$487:$T$487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Gràfics!$S$492:$T$492</c:f>
              <c:numCache>
                <c:formatCode>####.00</c:formatCode>
                <c:ptCount val="2"/>
                <c:pt idx="0">
                  <c:v>0.46666666666666656</c:v>
                </c:pt>
                <c:pt idx="1">
                  <c:v>-6.6666666666666693E-2</c:v>
                </c:pt>
              </c:numCache>
            </c:numRef>
          </c:val>
        </c:ser>
        <c:ser>
          <c:idx val="5"/>
          <c:order val="5"/>
          <c:tx>
            <c:strRef>
              <c:f>Gràfics!$R$493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Gràfics!$S$487:$T$487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Gràfics!$S$493:$T$493</c:f>
              <c:numCache>
                <c:formatCode>###0.00</c:formatCode>
                <c:ptCount val="2"/>
                <c:pt idx="0">
                  <c:v>1.6363636363636365</c:v>
                </c:pt>
                <c:pt idx="1">
                  <c:v>1.0909090909090908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83360"/>
        <c:axId val="138384896"/>
      </c:barChart>
      <c:catAx>
        <c:axId val="13838336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8384896"/>
        <c:crosses val="autoZero"/>
        <c:auto val="1"/>
        <c:lblAlgn val="ctr"/>
        <c:lblOffset val="100"/>
        <c:noMultiLvlLbl val="0"/>
      </c:catAx>
      <c:valAx>
        <c:axId val="138384896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83833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Gràfics!$R$488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Gràfics!$U$487:$W$487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Gràfics!$U$488:$W$488</c:f>
              <c:numCache>
                <c:formatCode>###0.00</c:formatCode>
                <c:ptCount val="3"/>
                <c:pt idx="0">
                  <c:v>-1.5384615384615383</c:v>
                </c:pt>
                <c:pt idx="1">
                  <c:v>-1.7692307692307692</c:v>
                </c:pt>
                <c:pt idx="2" formatCode="####.00">
                  <c:v>-0.30769230769230765</c:v>
                </c:pt>
              </c:numCache>
            </c:numRef>
          </c:val>
        </c:ser>
        <c:ser>
          <c:idx val="1"/>
          <c:order val="1"/>
          <c:tx>
            <c:strRef>
              <c:f>Gràfics!$R$489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Gràfics!$U$487:$W$487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Gràfics!$U$489:$W$489</c:f>
              <c:numCache>
                <c:formatCode>###0.00</c:formatCode>
                <c:ptCount val="3"/>
                <c:pt idx="0">
                  <c:v>-1.1666666666666667</c:v>
                </c:pt>
                <c:pt idx="1">
                  <c:v>-2.583333333333333</c:v>
                </c:pt>
                <c:pt idx="2" formatCode="####.00">
                  <c:v>-0.66666666666666663</c:v>
                </c:pt>
              </c:numCache>
            </c:numRef>
          </c:val>
        </c:ser>
        <c:ser>
          <c:idx val="2"/>
          <c:order val="2"/>
          <c:tx>
            <c:strRef>
              <c:f>Gràfics!$R$490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Gràfics!$U$487:$W$487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Gràfics!$U$490:$W$490</c:f>
              <c:numCache>
                <c:formatCode>####.00</c:formatCode>
                <c:ptCount val="3"/>
                <c:pt idx="0">
                  <c:v>-0.5</c:v>
                </c:pt>
                <c:pt idx="1">
                  <c:v>-0.5</c:v>
                </c:pt>
                <c:pt idx="2" formatCode="###0.00">
                  <c:v>-1</c:v>
                </c:pt>
              </c:numCache>
            </c:numRef>
          </c:val>
        </c:ser>
        <c:ser>
          <c:idx val="3"/>
          <c:order val="3"/>
          <c:tx>
            <c:strRef>
              <c:f>Gràfics!$R$491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Gràfics!$U$487:$W$487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Gràfics!$U$491:$W$491</c:f>
              <c:numCache>
                <c:formatCode>####.00</c:formatCode>
                <c:ptCount val="3"/>
                <c:pt idx="0" formatCode="###0.00">
                  <c:v>-1.1111111111111112</c:v>
                </c:pt>
                <c:pt idx="1">
                  <c:v>-0.55555555555555558</c:v>
                </c:pt>
                <c:pt idx="2">
                  <c:v>-0.44444444444444453</c:v>
                </c:pt>
              </c:numCache>
            </c:numRef>
          </c:val>
        </c:ser>
        <c:ser>
          <c:idx val="4"/>
          <c:order val="4"/>
          <c:tx>
            <c:strRef>
              <c:f>Gràfics!$R$492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Gràfics!$U$487:$W$487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Gràfics!$U$492:$W$492</c:f>
              <c:numCache>
                <c:formatCode>###0.00</c:formatCode>
                <c:ptCount val="3"/>
                <c:pt idx="0" formatCode="####.00">
                  <c:v>-0.90000000000000013</c:v>
                </c:pt>
                <c:pt idx="1">
                  <c:v>-2.7333333333333334</c:v>
                </c:pt>
                <c:pt idx="2">
                  <c:v>-1.7142857142857142</c:v>
                </c:pt>
              </c:numCache>
            </c:numRef>
          </c:val>
        </c:ser>
        <c:ser>
          <c:idx val="5"/>
          <c:order val="5"/>
          <c:tx>
            <c:strRef>
              <c:f>Gràfics!$R$493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Gràfics!$U$487:$W$487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Gràfics!$U$493:$W$493</c:f>
              <c:numCache>
                <c:formatCode>###0.00</c:formatCode>
                <c:ptCount val="3"/>
                <c:pt idx="0">
                  <c:v>-1.3636363636363635</c:v>
                </c:pt>
                <c:pt idx="1">
                  <c:v>-2.8181818181818183</c:v>
                </c:pt>
                <c:pt idx="2" formatCode="####.00">
                  <c:v>0.1818181818181818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3968"/>
        <c:axId val="139605504"/>
      </c:barChart>
      <c:catAx>
        <c:axId val="13960396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9605504"/>
        <c:crosses val="autoZero"/>
        <c:auto val="1"/>
        <c:lblAlgn val="ctr"/>
        <c:lblOffset val="100"/>
        <c:noMultiLvlLbl val="0"/>
      </c:catAx>
      <c:valAx>
        <c:axId val="139605504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96039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interpersonals i de gestió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Gràfics!$R$488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(Gràfics!$X$487:$Z$487,Gràfics!$AA$487:$AC$487)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(Gràfics!$X$488:$Z$488,Gràfics!$AA$488:$AC$488)</c:f>
              <c:numCache>
                <c:formatCode>###0.00</c:formatCode>
                <c:ptCount val="6"/>
                <c:pt idx="0">
                  <c:v>-1.6923076923076923</c:v>
                </c:pt>
                <c:pt idx="1">
                  <c:v>-1.0769230769230769</c:v>
                </c:pt>
                <c:pt idx="2">
                  <c:v>-1.0769230769230771</c:v>
                </c:pt>
                <c:pt idx="3">
                  <c:v>-1.2307692307692306</c:v>
                </c:pt>
                <c:pt idx="4">
                  <c:v>-1.5384615384615385</c:v>
                </c:pt>
                <c:pt idx="5">
                  <c:v>-1.0833333333333333</c:v>
                </c:pt>
              </c:numCache>
            </c:numRef>
          </c:val>
        </c:ser>
        <c:ser>
          <c:idx val="1"/>
          <c:order val="1"/>
          <c:tx>
            <c:strRef>
              <c:f>Gràfics!$R$489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(Gràfics!$X$487:$Z$487,Gràfics!$AA$487:$AC$487)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(Gràfics!$X$489:$Z$489,Gràfics!$AA$489:$AC$489)</c:f>
              <c:numCache>
                <c:formatCode>###0.00</c:formatCode>
                <c:ptCount val="6"/>
                <c:pt idx="0">
                  <c:v>-1.9166666666666667</c:v>
                </c:pt>
                <c:pt idx="1">
                  <c:v>-2.416666666666667</c:v>
                </c:pt>
                <c:pt idx="2">
                  <c:v>-2.0833333333333335</c:v>
                </c:pt>
                <c:pt idx="3" formatCode="####.00">
                  <c:v>-0.91666666666666674</c:v>
                </c:pt>
                <c:pt idx="4">
                  <c:v>-2.666666666666667</c:v>
                </c:pt>
                <c:pt idx="5">
                  <c:v>-1.5833333333333335</c:v>
                </c:pt>
              </c:numCache>
            </c:numRef>
          </c:val>
        </c:ser>
        <c:ser>
          <c:idx val="2"/>
          <c:order val="2"/>
          <c:tx>
            <c:strRef>
              <c:f>Gràfics!$R$490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(Gràfics!$X$487:$Z$487,Gràfics!$AA$487:$AC$487)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(Gràfics!$X$490:$Z$490,Gràfics!$AA$490:$AC$490)</c:f>
              <c:numCache>
                <c:formatCode>###0.00</c:formatCode>
                <c:ptCount val="6"/>
                <c:pt idx="0" formatCode="####.00">
                  <c:v>-0.75</c:v>
                </c:pt>
                <c:pt idx="1">
                  <c:v>-1</c:v>
                </c:pt>
                <c:pt idx="2">
                  <c:v>-1.25</c:v>
                </c:pt>
                <c:pt idx="3">
                  <c:v>-1</c:v>
                </c:pt>
                <c:pt idx="4">
                  <c:v>-1.5</c:v>
                </c:pt>
                <c:pt idx="5">
                  <c:v>-1.25</c:v>
                </c:pt>
              </c:numCache>
            </c:numRef>
          </c:val>
        </c:ser>
        <c:ser>
          <c:idx val="3"/>
          <c:order val="3"/>
          <c:tx>
            <c:strRef>
              <c:f>Gràfics!$R$491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(Gràfics!$X$487:$Z$487,Gràfics!$AA$487:$AC$487)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(Gràfics!$X$491:$Z$491,Gràfics!$AA$491:$AC$491)</c:f>
              <c:numCache>
                <c:formatCode>####.00</c:formatCode>
                <c:ptCount val="6"/>
                <c:pt idx="0">
                  <c:v>-0.1111111111111111</c:v>
                </c:pt>
                <c:pt idx="1">
                  <c:v>0.33333333333333331</c:v>
                </c:pt>
                <c:pt idx="2">
                  <c:v>0.11111111111111113</c:v>
                </c:pt>
                <c:pt idx="3">
                  <c:v>-0.22222222222222224</c:v>
                </c:pt>
                <c:pt idx="4">
                  <c:v>-0.1111111111111111</c:v>
                </c:pt>
                <c:pt idx="5">
                  <c:v>-0.22222222222222221</c:v>
                </c:pt>
              </c:numCache>
            </c:numRef>
          </c:val>
        </c:ser>
        <c:ser>
          <c:idx val="4"/>
          <c:order val="4"/>
          <c:tx>
            <c:strRef>
              <c:f>Gràfics!$R$492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(Gràfics!$X$487:$Z$487,Gràfics!$AA$487:$AC$487)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(Gràfics!$X$492:$Z$492,Gràfics!$AA$492:$AC$492)</c:f>
              <c:numCache>
                <c:formatCode>###0.00</c:formatCode>
                <c:ptCount val="6"/>
                <c:pt idx="0">
                  <c:v>-1.2666666666666668</c:v>
                </c:pt>
                <c:pt idx="1">
                  <c:v>-1.2666666666666668</c:v>
                </c:pt>
                <c:pt idx="2" formatCode="####.00">
                  <c:v>-0.93333333333333335</c:v>
                </c:pt>
                <c:pt idx="3" formatCode="####.00">
                  <c:v>-0.8999999999999998</c:v>
                </c:pt>
                <c:pt idx="4">
                  <c:v>-1.3666666666666667</c:v>
                </c:pt>
                <c:pt idx="5">
                  <c:v>-1.1333333333333333</c:v>
                </c:pt>
              </c:numCache>
            </c:numRef>
          </c:val>
        </c:ser>
        <c:ser>
          <c:idx val="5"/>
          <c:order val="5"/>
          <c:tx>
            <c:strRef>
              <c:f>Gràfics!$R$493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(Gràfics!$X$487:$Z$487,Gràfics!$AA$487:$AC$487)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(Gràfics!$X$493:$Z$493,Gràfics!$AA$493:$AC$493)</c:f>
              <c:numCache>
                <c:formatCode>####.00</c:formatCode>
                <c:ptCount val="6"/>
                <c:pt idx="0">
                  <c:v>-0.36363636363636365</c:v>
                </c:pt>
                <c:pt idx="1">
                  <c:v>-0.72727272727272751</c:v>
                </c:pt>
                <c:pt idx="2">
                  <c:v>-0.81818181818181812</c:v>
                </c:pt>
                <c:pt idx="3">
                  <c:v>-0.81818181818181812</c:v>
                </c:pt>
                <c:pt idx="4" formatCode="###0.00">
                  <c:v>-1.1818181818181821</c:v>
                </c:pt>
                <c:pt idx="5">
                  <c:v>-0.45454545454545453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1792"/>
        <c:axId val="139683328"/>
      </c:barChart>
      <c:catAx>
        <c:axId val="13968179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9683328"/>
        <c:crosses val="autoZero"/>
        <c:auto val="1"/>
        <c:lblAlgn val="ctr"/>
        <c:lblOffset val="100"/>
        <c:noMultiLvlLbl val="0"/>
      </c:catAx>
      <c:valAx>
        <c:axId val="13968332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96817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</a:t>
            </a:r>
            <a:r>
              <a:rPr lang="ca-ES" sz="1600" u="sng" baseline="0"/>
              <a:t> global rebuda</a:t>
            </a:r>
            <a:endParaRPr lang="ca-ES" sz="16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709458885767516E-2"/>
          <c:y val="0.19167567375353903"/>
          <c:w val="0.67969542988958687"/>
          <c:h val="0.62719152175937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Resum!$AG$38:$AG$39</c:f>
              <c:strCache>
                <c:ptCount val="1"/>
                <c:pt idx="0">
                  <c:v>Mitjana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Resum!$Y$40:$Y$46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Resum!$AG$40:$AG$46</c:f>
              <c:numCache>
                <c:formatCode>General</c:formatCode>
                <c:ptCount val="7"/>
                <c:pt idx="0">
                  <c:v>5.67</c:v>
                </c:pt>
                <c:pt idx="1">
                  <c:v>4.21</c:v>
                </c:pt>
                <c:pt idx="2">
                  <c:v>5.83</c:v>
                </c:pt>
                <c:pt idx="3">
                  <c:v>5.41</c:v>
                </c:pt>
                <c:pt idx="4">
                  <c:v>4</c:v>
                </c:pt>
                <c:pt idx="5">
                  <c:v>5.37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2424064"/>
        <c:axId val="112425984"/>
      </c:barChart>
      <c:catAx>
        <c:axId val="11242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  <a:p>
                <a:pPr>
                  <a:defRPr/>
                </a:pPr>
                <a:endParaRPr lang="ca-ES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2425984"/>
        <c:crosses val="autoZero"/>
        <c:auto val="1"/>
        <c:lblAlgn val="ctr"/>
        <c:lblOffset val="100"/>
        <c:noMultiLvlLbl val="0"/>
      </c:catAx>
      <c:valAx>
        <c:axId val="112425984"/>
        <c:scaling>
          <c:orientation val="minMax"/>
          <c:max val="7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424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Gràfics!$R$488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Gràfics!$AD$487:$AF$487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Gràfics!$AD$488:$AF$488</c:f>
              <c:numCache>
                <c:formatCode>###0.00</c:formatCode>
                <c:ptCount val="3"/>
                <c:pt idx="0">
                  <c:v>-1.153846153846154</c:v>
                </c:pt>
                <c:pt idx="1">
                  <c:v>-1.2307692307692308</c:v>
                </c:pt>
                <c:pt idx="2" formatCode="####.00">
                  <c:v>-0.92307692307692324</c:v>
                </c:pt>
              </c:numCache>
            </c:numRef>
          </c:val>
        </c:ser>
        <c:ser>
          <c:idx val="1"/>
          <c:order val="1"/>
          <c:tx>
            <c:strRef>
              <c:f>Gràfics!$R$489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Gràfics!$AD$487:$AF$487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Gràfics!$AD$489:$AF$489</c:f>
              <c:numCache>
                <c:formatCode>###0.00</c:formatCode>
                <c:ptCount val="3"/>
                <c:pt idx="0">
                  <c:v>-1.9166666666666663</c:v>
                </c:pt>
                <c:pt idx="1">
                  <c:v>-1.3333333333333333</c:v>
                </c:pt>
                <c:pt idx="2">
                  <c:v>-1.8333333333333333</c:v>
                </c:pt>
              </c:numCache>
            </c:numRef>
          </c:val>
        </c:ser>
        <c:ser>
          <c:idx val="2"/>
          <c:order val="2"/>
          <c:tx>
            <c:strRef>
              <c:f>Gràfics!$R$490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Gràfics!$AD$487:$AF$487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Gràfics!$AD$490:$AF$490</c:f>
              <c:numCache>
                <c:formatCode>###0.00</c:formatCode>
                <c:ptCount val="3"/>
                <c:pt idx="0">
                  <c:v>-2.25</c:v>
                </c:pt>
                <c:pt idx="1">
                  <c:v>-1.5</c:v>
                </c:pt>
                <c:pt idx="2">
                  <c:v>-1.75</c:v>
                </c:pt>
              </c:numCache>
            </c:numRef>
          </c:val>
        </c:ser>
        <c:ser>
          <c:idx val="3"/>
          <c:order val="3"/>
          <c:tx>
            <c:strRef>
              <c:f>Gràfics!$R$491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Gràfics!$AD$487:$AF$487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Gràfics!$AD$491:$AF$491</c:f>
              <c:numCache>
                <c:formatCode>###0.00</c:formatCode>
                <c:ptCount val="3"/>
                <c:pt idx="0" formatCode="####.00">
                  <c:v>-0.11111111111111116</c:v>
                </c:pt>
                <c:pt idx="1">
                  <c:v>-1</c:v>
                </c:pt>
                <c:pt idx="2" formatCode="####.00">
                  <c:v>0.22222222222222221</c:v>
                </c:pt>
              </c:numCache>
            </c:numRef>
          </c:val>
        </c:ser>
        <c:ser>
          <c:idx val="4"/>
          <c:order val="4"/>
          <c:tx>
            <c:strRef>
              <c:f>Gràfics!$R$492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Gràfics!$AD$487:$AF$487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Gràfics!$AD$492:$AF$492</c:f>
              <c:numCache>
                <c:formatCode>###0.00</c:formatCode>
                <c:ptCount val="3"/>
                <c:pt idx="0">
                  <c:v>-1.4333333333333336</c:v>
                </c:pt>
                <c:pt idx="1">
                  <c:v>-1.4666666666666668</c:v>
                </c:pt>
                <c:pt idx="2" formatCode="####.00">
                  <c:v>-0.73333333333333339</c:v>
                </c:pt>
              </c:numCache>
            </c:numRef>
          </c:val>
        </c:ser>
        <c:ser>
          <c:idx val="5"/>
          <c:order val="5"/>
          <c:tx>
            <c:strRef>
              <c:f>Gràfics!$R$493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Gràfics!$AD$487:$AF$487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Gràfics!$AD$493:$AF$493</c:f>
              <c:numCache>
                <c:formatCode>####.00</c:formatCode>
                <c:ptCount val="3"/>
                <c:pt idx="0" formatCode="###0.00">
                  <c:v>-1.0909090909090911</c:v>
                </c:pt>
                <c:pt idx="1">
                  <c:v>-0.36363636363636354</c:v>
                </c:pt>
                <c:pt idx="2">
                  <c:v>-9.0909090909090898E-2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61856"/>
        <c:axId val="141563392"/>
      </c:barChart>
      <c:catAx>
        <c:axId val="14156185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41563392"/>
        <c:crosses val="autoZero"/>
        <c:auto val="1"/>
        <c:lblAlgn val="ctr"/>
        <c:lblOffset val="100"/>
        <c:noMultiLvlLbl val="0"/>
      </c:catAx>
      <c:valAx>
        <c:axId val="14156339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415618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Gràfics!$M$600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Gràfics!$L$601:$L$605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Gràfics!$M$601:$M$605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0.77777777777777779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Gràfics!$N$600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Gràfics!$L$601:$L$605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Gràfics!$N$601:$N$605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585792"/>
        <c:axId val="141587584"/>
        <c:axId val="0"/>
      </c:bar3DChart>
      <c:catAx>
        <c:axId val="14158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587584"/>
        <c:crosses val="autoZero"/>
        <c:auto val="1"/>
        <c:lblAlgn val="ctr"/>
        <c:lblOffset val="100"/>
        <c:noMultiLvlLbl val="0"/>
      </c:catAx>
      <c:valAx>
        <c:axId val="1415875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1585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Gràfics!$O$619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Gràfics!$N$620:$N$624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Gràfics!$O$620:$O$624</c:f>
              <c:numCache>
                <c:formatCode>###0.0%</c:formatCode>
                <c:ptCount val="5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0.42857142857142855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Gràfics!$P$619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347222222222223E-2"/>
                  <c:y val="6.46751787927415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Gràfics!$N$620:$N$624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Gràfics!$P$620:$P$624</c:f>
              <c:numCache>
                <c:formatCode>###0.0%</c:formatCode>
                <c:ptCount val="5"/>
                <c:pt idx="0">
                  <c:v>0.25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Gràfics!$Q$619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Gràfics!$N$620:$N$624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Gràfics!$Q$620:$Q$624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0.57142857142857151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Gràfics!$R$619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Gràfics!$N$620:$N$624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Gràfics!$R$620:$R$624</c:f>
              <c:numCache>
                <c:formatCode>###0.0%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93408"/>
        <c:axId val="142194944"/>
      </c:barChart>
      <c:catAx>
        <c:axId val="14219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194944"/>
        <c:crosses val="autoZero"/>
        <c:auto val="1"/>
        <c:lblAlgn val="ctr"/>
        <c:lblOffset val="100"/>
        <c:noMultiLvlLbl val="0"/>
      </c:catAx>
      <c:valAx>
        <c:axId val="142194944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142193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Gràfics!$O$640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Gràfics!$N$641:$N$645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Gràfics!$O$641:$O$645</c:f>
              <c:numCache>
                <c:formatCode>###0.0%</c:formatCode>
                <c:ptCount val="5"/>
                <c:pt idx="0">
                  <c:v>0.75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Gràfics!$P$640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Gràfics!$N$641:$N$645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Gràfics!$P$641:$P$645</c:f>
              <c:numCache>
                <c:formatCode>###0.0%</c:formatCode>
                <c:ptCount val="5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Gràfics!$Q$640</c:f>
              <c:strCache>
                <c:ptCount val="1"/>
                <c:pt idx="0">
                  <c:v>De 4 a 5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Gràfics!$N$641:$N$645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Gràfics!$Q$641:$Q$645</c:f>
              <c:numCache>
                <c:formatCode>###0.0%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Gràfics!$R$640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Gràfics!$N$641:$N$645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Gràfics!$R$641:$R$645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26944"/>
        <c:axId val="142228480"/>
      </c:barChart>
      <c:catAx>
        <c:axId val="14222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2228480"/>
        <c:crosses val="autoZero"/>
        <c:auto val="1"/>
        <c:lblAlgn val="ctr"/>
        <c:lblOffset val="100"/>
        <c:noMultiLvlLbl val="0"/>
      </c:catAx>
      <c:valAx>
        <c:axId val="1422284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226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Gràfics!$O$663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6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1.26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6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Gràfics!$N$664:$N$668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Gràfics!$O$664:$O$668</c:f>
              <c:numCache>
                <c:formatCode>###0.0%</c:formatCode>
                <c:ptCount val="5"/>
                <c:pt idx="0">
                  <c:v>0.42857142857142855</c:v>
                </c:pt>
                <c:pt idx="1">
                  <c:v>0.25</c:v>
                </c:pt>
                <c:pt idx="2">
                  <c:v>0</c:v>
                </c:pt>
                <c:pt idx="3">
                  <c:v>0.18181818181818182</c:v>
                </c:pt>
                <c:pt idx="4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Gràfics!$P$663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8777777777777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6666666666676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Gràfics!$N$664:$N$668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Gràfics!$P$664:$P$668</c:f>
              <c:numCache>
                <c:formatCode>###0.0%</c:formatCode>
                <c:ptCount val="5"/>
                <c:pt idx="0">
                  <c:v>0.42857142857142855</c:v>
                </c:pt>
                <c:pt idx="1">
                  <c:v>0.25</c:v>
                </c:pt>
                <c:pt idx="2">
                  <c:v>0</c:v>
                </c:pt>
                <c:pt idx="3">
                  <c:v>0.18181818181818182</c:v>
                </c:pt>
                <c:pt idx="4">
                  <c:v>0.2857142857142857</c:v>
                </c:pt>
              </c:numCache>
            </c:numRef>
          </c:val>
        </c:ser>
        <c:ser>
          <c:idx val="2"/>
          <c:order val="2"/>
          <c:tx>
            <c:strRef>
              <c:f>Gràfics!$Q$663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Gràfics!$N$664:$N$668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Gràfics!$Q$664:$Q$668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  <c:pt idx="4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Gràfics!$R$663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7.0555555555555554E-3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4"/>
              <c:layout>
                <c:manualLayout>
                  <c:x val="1.27000000000001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Gràfics!$N$664:$N$668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Gràfics!$R$664:$R$668</c:f>
              <c:numCache>
                <c:formatCode>###0.0%</c:formatCode>
                <c:ptCount val="5"/>
                <c:pt idx="0">
                  <c:v>0.14285714285714285</c:v>
                </c:pt>
                <c:pt idx="1">
                  <c:v>0.25</c:v>
                </c:pt>
                <c:pt idx="2">
                  <c:v>0</c:v>
                </c:pt>
                <c:pt idx="3">
                  <c:v>0.13636363636363635</c:v>
                </c:pt>
                <c:pt idx="4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Gràfics!$S$663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Gràfics!$N$664:$N$668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Gràfics!$S$664:$S$668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4.5454545454545456E-2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Gràfics!$T$663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12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Gràfics!$N$664:$N$668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Gràfics!$T$664:$T$668</c:f>
              <c:numCache>
                <c:formatCode>###0.0%</c:formatCode>
                <c:ptCount val="5"/>
                <c:pt idx="0">
                  <c:v>0.42857142857142855</c:v>
                </c:pt>
                <c:pt idx="1">
                  <c:v>0.25</c:v>
                </c:pt>
                <c:pt idx="2">
                  <c:v>1</c:v>
                </c:pt>
                <c:pt idx="3">
                  <c:v>0.31818181818181818</c:v>
                </c:pt>
                <c:pt idx="4">
                  <c:v>0.2857142857142857</c:v>
                </c:pt>
              </c:numCache>
            </c:numRef>
          </c:val>
        </c:ser>
        <c:ser>
          <c:idx val="6"/>
          <c:order val="6"/>
          <c:tx>
            <c:strRef>
              <c:f>Gràfics!$U$663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Gràfics!$N$664:$N$668</c:f>
              <c:strCache>
                <c:ptCount val="5"/>
                <c:pt idx="0">
                  <c:v>ENGINYERIA TÈCNICA DE TELECOMUNICACIÓ, ESPECIALITAT EN SISTEMES ELECTRÒNICS</c:v>
                </c:pt>
                <c:pt idx="1">
                  <c:v>ENGINYERIA TÈCNICA EN INFORMÀTICA DE GESTIÓ</c:v>
                </c:pt>
                <c:pt idx="2">
                  <c:v>ENGINYERIA TÈCNICA INDUSTRIAL, ESPECIALITAT EN ELECTRICITAT</c:v>
                </c:pt>
                <c:pt idx="3">
                  <c:v>ENGINYERIA TÈCNICA INDUSTRIAL, ESPECIALITAT EN MECÀNICA</c:v>
                </c:pt>
                <c:pt idx="4">
                  <c:v>ENGINYERIA TÈCNICA INDUSTRIAL, ESPECIALITAT EN QUÍMICA INDUSTRIAL</c:v>
                </c:pt>
              </c:strCache>
            </c:strRef>
          </c:cat>
          <c:val>
            <c:numRef>
              <c:f>Gràfics!$U$664:$U$668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4.5454545454545456E-2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502336"/>
        <c:axId val="143520512"/>
        <c:axId val="0"/>
      </c:bar3DChart>
      <c:catAx>
        <c:axId val="14350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520512"/>
        <c:crosses val="autoZero"/>
        <c:auto val="1"/>
        <c:lblAlgn val="ctr"/>
        <c:lblOffset val="100"/>
        <c:noMultiLvlLbl val="0"/>
      </c:catAx>
      <c:valAx>
        <c:axId val="14352051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3502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Gràfics!$N$690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Gràfics!$M$691</c:f>
              <c:strCache>
                <c:ptCount val="1"/>
                <c:pt idx="0">
                  <c:v>ENGINYERIA TÈCNICA INDUSTRIAL, ESPECIALITAT EN MECÀNICA</c:v>
                </c:pt>
              </c:strCache>
            </c:strRef>
          </c:cat>
          <c:val>
            <c:numRef>
              <c:f>Gràfics!$N$691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Gràfics!$O$690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Gràfics!$M$691</c:f>
              <c:strCache>
                <c:ptCount val="1"/>
                <c:pt idx="0">
                  <c:v>ENGINYERIA TÈCNICA INDUSTRIAL, ESPECIALITAT EN MECÀNICA</c:v>
                </c:pt>
              </c:strCache>
            </c:strRef>
          </c:cat>
          <c:val>
            <c:numRef>
              <c:f>Gràfics!$O$691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Gràfics!$P$690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Gràfics!$M$691</c:f>
              <c:strCache>
                <c:ptCount val="1"/>
                <c:pt idx="0">
                  <c:v>ENGINYERIA TÈCNICA INDUSTRIAL, ESPECIALITAT EN MECÀNICA</c:v>
                </c:pt>
              </c:strCache>
            </c:strRef>
          </c:cat>
          <c:val>
            <c:numRef>
              <c:f>Gràfics!$P$691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24832"/>
        <c:axId val="143647104"/>
      </c:barChart>
      <c:catAx>
        <c:axId val="14362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647104"/>
        <c:crosses val="autoZero"/>
        <c:auto val="1"/>
        <c:lblAlgn val="ctr"/>
        <c:lblOffset val="100"/>
        <c:noMultiLvlLbl val="0"/>
      </c:catAx>
      <c:valAx>
        <c:axId val="1436471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3624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Gràfics!$N$710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Gràfics!$O$709:$P$709</c:f>
              <c:strCache>
                <c:ptCount val="2"/>
                <c:pt idx="0">
                  <c:v>Repetirien la carrera</c:v>
                </c:pt>
                <c:pt idx="1">
                  <c:v>Repetirien la universitat</c:v>
                </c:pt>
              </c:strCache>
            </c:strRef>
          </c:cat>
          <c:val>
            <c:numRef>
              <c:f>Gràfics!$O$710:$P$710</c:f>
              <c:numCache>
                <c:formatCode>###0.0%</c:formatCode>
                <c:ptCount val="2"/>
                <c:pt idx="0">
                  <c:v>0.8571428571428571</c:v>
                </c:pt>
                <c:pt idx="1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Gràfics!$N$711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Gràfics!$O$709:$P$709</c:f>
              <c:strCache>
                <c:ptCount val="2"/>
                <c:pt idx="0">
                  <c:v>Repetirien la carrera</c:v>
                </c:pt>
                <c:pt idx="1">
                  <c:v>Repetirien la universitat</c:v>
                </c:pt>
              </c:strCache>
            </c:strRef>
          </c:cat>
          <c:val>
            <c:numRef>
              <c:f>Gràfics!$O$711:$P$711</c:f>
              <c:numCache>
                <c:formatCode>###0.0%</c:formatCode>
                <c:ptCount val="2"/>
                <c:pt idx="0">
                  <c:v>0.46153846153846151</c:v>
                </c:pt>
                <c:pt idx="1">
                  <c:v>0.84615384615384615</c:v>
                </c:pt>
              </c:numCache>
            </c:numRef>
          </c:val>
        </c:ser>
        <c:ser>
          <c:idx val="2"/>
          <c:order val="2"/>
          <c:tx>
            <c:strRef>
              <c:f>Gràfics!$N$712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Gràfics!$O$709:$P$709</c:f>
              <c:strCache>
                <c:ptCount val="2"/>
                <c:pt idx="0">
                  <c:v>Repetirien la carrera</c:v>
                </c:pt>
                <c:pt idx="1">
                  <c:v>Repetirien la universitat</c:v>
                </c:pt>
              </c:strCache>
            </c:strRef>
          </c:cat>
          <c:val>
            <c:numRef>
              <c:f>Gràfics!$O$712:$P$712</c:f>
              <c:numCache>
                <c:formatCode>###0.0%</c:formatCode>
                <c:ptCount val="2"/>
                <c:pt idx="0">
                  <c:v>0.61538461538461542</c:v>
                </c:pt>
                <c:pt idx="1">
                  <c:v>0.92307692307692302</c:v>
                </c:pt>
              </c:numCache>
            </c:numRef>
          </c:val>
        </c:ser>
        <c:ser>
          <c:idx val="3"/>
          <c:order val="3"/>
          <c:tx>
            <c:strRef>
              <c:f>Gràfics!$N$713</c:f>
              <c:strCache>
                <c:ptCount val="1"/>
                <c:pt idx="0">
                  <c:v>ENGINYERIA TÈCNICA INDUSTRIAL, ESPECIALITAT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Gràfics!$O$709:$P$709</c:f>
              <c:strCache>
                <c:ptCount val="2"/>
                <c:pt idx="0">
                  <c:v>Repetirien la carrera</c:v>
                </c:pt>
                <c:pt idx="1">
                  <c:v>Repetirien la universitat</c:v>
                </c:pt>
              </c:strCache>
            </c:strRef>
          </c:cat>
          <c:val>
            <c:numRef>
              <c:f>Gràfics!$O$713:$P$713</c:f>
              <c:numCache>
                <c:formatCode>###0.0%</c:formatCode>
                <c:ptCount val="2"/>
                <c:pt idx="0">
                  <c:v>0.78947368421052633</c:v>
                </c:pt>
                <c:pt idx="1">
                  <c:v>0.8421052631578948</c:v>
                </c:pt>
              </c:numCache>
            </c:numRef>
          </c:val>
        </c:ser>
        <c:ser>
          <c:idx val="4"/>
          <c:order val="4"/>
          <c:tx>
            <c:strRef>
              <c:f>Gràfics!$N$714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Gràfics!$O$709:$P$709</c:f>
              <c:strCache>
                <c:ptCount val="2"/>
                <c:pt idx="0">
                  <c:v>Repetirien la carrera</c:v>
                </c:pt>
                <c:pt idx="1">
                  <c:v>Repetirien la universitat</c:v>
                </c:pt>
              </c:strCache>
            </c:strRef>
          </c:cat>
          <c:val>
            <c:numRef>
              <c:f>Gràfics!$O$714:$P$714</c:f>
              <c:numCache>
                <c:formatCode>###0.0%</c:formatCode>
                <c:ptCount val="2"/>
                <c:pt idx="0">
                  <c:v>0.42857142857142855</c:v>
                </c:pt>
                <c:pt idx="1">
                  <c:v>0.7142857142857143</c:v>
                </c:pt>
              </c:numCache>
            </c:numRef>
          </c:val>
        </c:ser>
        <c:ser>
          <c:idx val="5"/>
          <c:order val="5"/>
          <c:tx>
            <c:strRef>
              <c:f>Gràfics!$N$715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Gràfics!$O$709:$P$709</c:f>
              <c:strCache>
                <c:ptCount val="2"/>
                <c:pt idx="0">
                  <c:v>Repetirien la carrera</c:v>
                </c:pt>
                <c:pt idx="1">
                  <c:v>Repetirien la universitat</c:v>
                </c:pt>
              </c:strCache>
            </c:strRef>
          </c:cat>
          <c:val>
            <c:numRef>
              <c:f>Gràfics!$O$715:$P$715</c:f>
              <c:numCache>
                <c:formatCode>###0.0%</c:formatCode>
                <c:ptCount val="2"/>
                <c:pt idx="0">
                  <c:v>0.82499999999999996</c:v>
                </c:pt>
                <c:pt idx="1">
                  <c:v>0.84615384615384615</c:v>
                </c:pt>
              </c:numCache>
            </c:numRef>
          </c:val>
        </c:ser>
        <c:ser>
          <c:idx val="6"/>
          <c:order val="6"/>
          <c:tx>
            <c:strRef>
              <c:f>Gràfics!$N$716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Gràfics!$O$709:$P$709</c:f>
              <c:strCache>
                <c:ptCount val="2"/>
                <c:pt idx="0">
                  <c:v>Repetirien la carrera</c:v>
                </c:pt>
                <c:pt idx="1">
                  <c:v>Repetirien la universitat</c:v>
                </c:pt>
              </c:strCache>
            </c:strRef>
          </c:cat>
          <c:val>
            <c:numRef>
              <c:f>Gràfics!$O$716:$P$716</c:f>
              <c:numCache>
                <c:formatCode>###0.0%</c:formatCode>
                <c:ptCount val="2"/>
                <c:pt idx="0">
                  <c:v>0.7</c:v>
                </c:pt>
                <c:pt idx="1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712256"/>
        <c:axId val="143713792"/>
        <c:axId val="0"/>
      </c:bar3DChart>
      <c:catAx>
        <c:axId val="14371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713792"/>
        <c:crosses val="autoZero"/>
        <c:auto val="1"/>
        <c:lblAlgn val="ctr"/>
        <c:lblOffset val="100"/>
        <c:noMultiLvlLbl val="0"/>
      </c:catAx>
      <c:valAx>
        <c:axId val="14371379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37122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Gràfics!$P$740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411111111111111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Gràfics!$Q$738:$X$739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Gràfics!$Q$740:$X$740</c:f>
              <c:numCache>
                <c:formatCode>###0.0%</c:formatCode>
                <c:ptCount val="8"/>
                <c:pt idx="0">
                  <c:v>0.28571428571428575</c:v>
                </c:pt>
                <c:pt idx="1">
                  <c:v>0.14285714285714288</c:v>
                </c:pt>
                <c:pt idx="2">
                  <c:v>0</c:v>
                </c:pt>
                <c:pt idx="3">
                  <c:v>0.57142857142857151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0.6</c:v>
                </c:pt>
              </c:numCache>
            </c:numRef>
          </c:val>
        </c:ser>
        <c:ser>
          <c:idx val="1"/>
          <c:order val="1"/>
          <c:tx>
            <c:strRef>
              <c:f>Gràfics!$P$741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4.2333333333333589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Gràfics!$Q$738:$X$739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Gràfics!$Q$741:$X$741</c:f>
              <c:numCache>
                <c:formatCode>###0.0%</c:formatCode>
                <c:ptCount val="8"/>
                <c:pt idx="0">
                  <c:v>0.30769230769230771</c:v>
                </c:pt>
                <c:pt idx="1">
                  <c:v>0.11538461538461538</c:v>
                </c:pt>
                <c:pt idx="2">
                  <c:v>3.8461538461538464E-2</c:v>
                </c:pt>
                <c:pt idx="3">
                  <c:v>0.46153846153846151</c:v>
                </c:pt>
                <c:pt idx="4">
                  <c:v>0</c:v>
                </c:pt>
                <c:pt idx="5">
                  <c:v>7.6923076923076927E-2</c:v>
                </c:pt>
                <c:pt idx="6">
                  <c:v>0.77777777777777768</c:v>
                </c:pt>
                <c:pt idx="7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Gràfics!$P$742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7"/>
              <c:layout>
                <c:manualLayout>
                  <c:x val="-1.034802860683865E-16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Gràfics!$Q$738:$X$739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Gràfics!$Q$742:$X$742</c:f>
              <c:numCache>
                <c:formatCode>###0.0%</c:formatCode>
                <c:ptCount val="8"/>
                <c:pt idx="0">
                  <c:v>0.23076923076923075</c:v>
                </c:pt>
                <c:pt idx="1">
                  <c:v>0.38461538461538458</c:v>
                </c:pt>
                <c:pt idx="2">
                  <c:v>7.6923076923076927E-2</c:v>
                </c:pt>
                <c:pt idx="3">
                  <c:v>0.15384615384615385</c:v>
                </c:pt>
                <c:pt idx="4">
                  <c:v>0</c:v>
                </c:pt>
                <c:pt idx="5">
                  <c:v>0.15384615384615385</c:v>
                </c:pt>
                <c:pt idx="6">
                  <c:v>0.9</c:v>
                </c:pt>
                <c:pt idx="7">
                  <c:v>0.1</c:v>
                </c:pt>
              </c:numCache>
            </c:numRef>
          </c:val>
        </c:ser>
        <c:ser>
          <c:idx val="3"/>
          <c:order val="3"/>
          <c:tx>
            <c:strRef>
              <c:f>Gràfics!$P$743</c:f>
              <c:strCache>
                <c:ptCount val="1"/>
                <c:pt idx="0">
                  <c:v>ENGINYERIA TÈCNICA INDUSTRIAL, ESPECIALITAT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6"/>
              <c:layout>
                <c:manualLayout>
                  <c:x val="4.233333333333437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Gràfics!$Q$738:$X$739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Gràfics!$Q$743:$X$743</c:f>
              <c:numCache>
                <c:formatCode>###0.0%</c:formatCode>
                <c:ptCount val="8"/>
                <c:pt idx="0">
                  <c:v>5.2631578947368425E-2</c:v>
                </c:pt>
                <c:pt idx="1">
                  <c:v>0.47368421052631582</c:v>
                </c:pt>
                <c:pt idx="2">
                  <c:v>0.26315789473684209</c:v>
                </c:pt>
                <c:pt idx="3">
                  <c:v>5.2631578947368425E-2</c:v>
                </c:pt>
                <c:pt idx="4">
                  <c:v>0</c:v>
                </c:pt>
                <c:pt idx="5">
                  <c:v>0.15789473684210525</c:v>
                </c:pt>
                <c:pt idx="6">
                  <c:v>0.88888888888888884</c:v>
                </c:pt>
                <c:pt idx="7">
                  <c:v>0.1111111111111111</c:v>
                </c:pt>
              </c:numCache>
            </c:numRef>
          </c:val>
        </c:ser>
        <c:ser>
          <c:idx val="4"/>
          <c:order val="4"/>
          <c:tx>
            <c:strRef>
              <c:f>Gràfics!$P$744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Gràfics!$Q$738:$X$739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Gràfics!$Q$744:$X$744</c:f>
              <c:numCache>
                <c:formatCode>###0.0%</c:formatCode>
                <c:ptCount val="8"/>
                <c:pt idx="0">
                  <c:v>0.57142857142857151</c:v>
                </c:pt>
                <c:pt idx="1">
                  <c:v>0.14285714285714288</c:v>
                </c:pt>
                <c:pt idx="2">
                  <c:v>0</c:v>
                </c:pt>
                <c:pt idx="3">
                  <c:v>0.28571428571428575</c:v>
                </c:pt>
                <c:pt idx="4">
                  <c:v>0</c:v>
                </c:pt>
                <c:pt idx="5">
                  <c:v>0</c:v>
                </c:pt>
                <c:pt idx="6">
                  <c:v>0.33333333333333337</c:v>
                </c:pt>
                <c:pt idx="7">
                  <c:v>0.66666666666666674</c:v>
                </c:pt>
              </c:numCache>
            </c:numRef>
          </c:val>
        </c:ser>
        <c:ser>
          <c:idx val="5"/>
          <c:order val="5"/>
          <c:tx>
            <c:strRef>
              <c:f>Gràfics!$P$745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7.0555555555555554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Gràfics!$Q$738:$X$739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Gràfics!$Q$745:$X$745</c:f>
              <c:numCache>
                <c:formatCode>###0.0%</c:formatCode>
                <c:ptCount val="8"/>
                <c:pt idx="0">
                  <c:v>0.17499999999999999</c:v>
                </c:pt>
                <c:pt idx="1">
                  <c:v>0.125</c:v>
                </c:pt>
                <c:pt idx="2">
                  <c:v>0.1</c:v>
                </c:pt>
                <c:pt idx="3">
                  <c:v>0.55000000000000004</c:v>
                </c:pt>
                <c:pt idx="4">
                  <c:v>0</c:v>
                </c:pt>
                <c:pt idx="5">
                  <c:v>0.05</c:v>
                </c:pt>
                <c:pt idx="6">
                  <c:v>0.71875</c:v>
                </c:pt>
                <c:pt idx="7">
                  <c:v>0.28125</c:v>
                </c:pt>
              </c:numCache>
            </c:numRef>
          </c:val>
        </c:ser>
        <c:ser>
          <c:idx val="6"/>
          <c:order val="6"/>
          <c:tx>
            <c:strRef>
              <c:f>Gràfics!$P$746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4.2333333333332817E-3"/>
                  <c:y val="-3.233796296296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522222222222222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1.1288888888888888E-2"/>
                  <c:y val="2.6458333333333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166666666666667E-2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Gràfics!$Q$738:$X$739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Gràfics!$Q$746:$X$746</c:f>
              <c:numCache>
                <c:formatCode>###0.0%</c:formatCode>
                <c:ptCount val="8"/>
                <c:pt idx="0">
                  <c:v>0.3</c:v>
                </c:pt>
                <c:pt idx="1">
                  <c:v>0.3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0.7142857142857143</c:v>
                </c:pt>
                <c:pt idx="7">
                  <c:v>0.28571428571428575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824000"/>
        <c:axId val="143825536"/>
        <c:axId val="0"/>
      </c:bar3DChart>
      <c:catAx>
        <c:axId val="143824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825536"/>
        <c:crosses val="autoZero"/>
        <c:auto val="1"/>
        <c:lblAlgn val="ctr"/>
        <c:lblOffset val="100"/>
        <c:noMultiLvlLbl val="0"/>
      </c:catAx>
      <c:valAx>
        <c:axId val="14382553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38240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98755555555556"/>
          <c:y val="1.7638888888888888E-2"/>
          <c:w val="0.76201244444444449"/>
          <c:h val="0.17982638888888888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Gràfics!$M$761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Gràfics!$N$759:$Q$760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Gràfics!$N$761:$Q$761</c:f>
              <c:numCache>
                <c:formatCode>###0.0%</c:formatCode>
                <c:ptCount val="4"/>
                <c:pt idx="0">
                  <c:v>0.57142857142857151</c:v>
                </c:pt>
                <c:pt idx="1">
                  <c:v>0</c:v>
                </c:pt>
                <c:pt idx="2">
                  <c:v>0.28571428571428575</c:v>
                </c:pt>
                <c:pt idx="3">
                  <c:v>0.14285714285714288</c:v>
                </c:pt>
              </c:numCache>
            </c:numRef>
          </c:val>
        </c:ser>
        <c:ser>
          <c:idx val="1"/>
          <c:order val="1"/>
          <c:tx>
            <c:strRef>
              <c:f>Gràfics!$M$762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675178792741559E-17"/>
                  <c:y val="-2.6458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Gràfics!$N$759:$Q$760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Gràfics!$N$762:$Q$762</c:f>
              <c:numCache>
                <c:formatCode>###0.0%</c:formatCode>
                <c:ptCount val="4"/>
                <c:pt idx="0">
                  <c:v>0.5</c:v>
                </c:pt>
                <c:pt idx="1">
                  <c:v>0.15384615384615385</c:v>
                </c:pt>
                <c:pt idx="2">
                  <c:v>0.30769230769230771</c:v>
                </c:pt>
                <c:pt idx="3">
                  <c:v>3.8461538461538464E-2</c:v>
                </c:pt>
              </c:numCache>
            </c:numRef>
          </c:val>
        </c:ser>
        <c:ser>
          <c:idx val="2"/>
          <c:order val="2"/>
          <c:tx>
            <c:strRef>
              <c:f>Gràfics!$M$763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Gràfics!$N$759:$Q$760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Gràfics!$N$763:$Q$763</c:f>
              <c:numCache>
                <c:formatCode>###0.0%</c:formatCode>
                <c:ptCount val="4"/>
                <c:pt idx="0">
                  <c:v>0.76923076923076916</c:v>
                </c:pt>
                <c:pt idx="1">
                  <c:v>0.15384615384615385</c:v>
                </c:pt>
                <c:pt idx="2">
                  <c:v>0</c:v>
                </c:pt>
                <c:pt idx="3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Gràfics!$M$764</c:f>
              <c:strCache>
                <c:ptCount val="1"/>
                <c:pt idx="0">
                  <c:v>ENGINYERIA TÈCNICA INDUSTRIAL, ESPECIALITAT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Gràfics!$N$759:$Q$760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Gràfics!$N$764:$Q$764</c:f>
              <c:numCache>
                <c:formatCode>###0.0%</c:formatCode>
                <c:ptCount val="4"/>
                <c:pt idx="0">
                  <c:v>0.36842105263157898</c:v>
                </c:pt>
                <c:pt idx="1">
                  <c:v>0.26315789473684209</c:v>
                </c:pt>
                <c:pt idx="2">
                  <c:v>0.31578947368421051</c:v>
                </c:pt>
                <c:pt idx="3">
                  <c:v>5.2631578947368425E-2</c:v>
                </c:pt>
              </c:numCache>
            </c:numRef>
          </c:val>
        </c:ser>
        <c:ser>
          <c:idx val="4"/>
          <c:order val="4"/>
          <c:tx>
            <c:strRef>
              <c:f>Gràfics!$M$765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233796296296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Gràfics!$N$759:$Q$760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Gràfics!$N$765:$Q$765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0.28571428571428575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Gràfics!$M$766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Gràfics!$N$759:$Q$760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Gràfics!$N$766:$Q$766</c:f>
              <c:numCache>
                <c:formatCode>###0.0%</c:formatCode>
                <c:ptCount val="4"/>
                <c:pt idx="0">
                  <c:v>0.52500000000000002</c:v>
                </c:pt>
                <c:pt idx="1">
                  <c:v>0.125</c:v>
                </c:pt>
                <c:pt idx="2">
                  <c:v>0.17499999999999999</c:v>
                </c:pt>
                <c:pt idx="3">
                  <c:v>0.17499999999999999</c:v>
                </c:pt>
              </c:numCache>
            </c:numRef>
          </c:val>
        </c:ser>
        <c:ser>
          <c:idx val="6"/>
          <c:order val="6"/>
          <c:tx>
            <c:strRef>
              <c:f>Gràfics!$M$767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8.819444444444444E-3"/>
                  <c:y val="1.1759259259259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19444444444444E-3"/>
                  <c:y val="-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Gràfics!$N$759:$Q$760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Gràfics!$N$767:$Q$767</c:f>
              <c:numCache>
                <c:formatCode>###0.0%</c:formatCode>
                <c:ptCount val="4"/>
                <c:pt idx="0">
                  <c:v>0.6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705792"/>
        <c:axId val="144728064"/>
        <c:axId val="0"/>
      </c:bar3DChart>
      <c:catAx>
        <c:axId val="14470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728064"/>
        <c:crosses val="autoZero"/>
        <c:auto val="1"/>
        <c:lblAlgn val="ctr"/>
        <c:lblOffset val="100"/>
        <c:noMultiLvlLbl val="0"/>
      </c:catAx>
      <c:valAx>
        <c:axId val="1447280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47057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Gràfics!$O$789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Gràfics!$N$790:$N$796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Gràfics!$O$790:$O$796</c:f>
              <c:numCache>
                <c:formatCode>###0.0%</c:formatCode>
                <c:ptCount val="7"/>
                <c:pt idx="0">
                  <c:v>0.5</c:v>
                </c:pt>
                <c:pt idx="1">
                  <c:v>0.8</c:v>
                </c:pt>
                <c:pt idx="2">
                  <c:v>0.30769230769230771</c:v>
                </c:pt>
                <c:pt idx="3">
                  <c:v>0.61111111111111116</c:v>
                </c:pt>
                <c:pt idx="4">
                  <c:v>0.8571428571428571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</c:ser>
        <c:ser>
          <c:idx val="1"/>
          <c:order val="1"/>
          <c:tx>
            <c:strRef>
              <c:f>Gràfics!$P$789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1166666666666667E-2"/>
                  <c:y val="2.939814814814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Gràfics!$N$790:$N$796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Gràfics!$P$790:$P$796</c:f>
              <c:numCache>
                <c:formatCode>###0.0%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0.61538461538461542</c:v>
                </c:pt>
                <c:pt idx="3">
                  <c:v>0.38888888888888884</c:v>
                </c:pt>
                <c:pt idx="4">
                  <c:v>0.14285714285714288</c:v>
                </c:pt>
                <c:pt idx="5">
                  <c:v>0.3</c:v>
                </c:pt>
                <c:pt idx="6">
                  <c:v>0.2</c:v>
                </c:pt>
              </c:numCache>
            </c:numRef>
          </c:val>
        </c:ser>
        <c:ser>
          <c:idx val="2"/>
          <c:order val="2"/>
          <c:tx>
            <c:strRef>
              <c:f>Gràfics!$Q$789</c:f>
              <c:strCache>
                <c:ptCount val="1"/>
                <c:pt idx="0">
                  <c:v>Excel·lent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Gràfics!$N$790:$N$796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Gràfics!$Q$790:$Q$796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Gràfics!$R$789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Gràfics!$N$790:$N$796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Gràfics!$R$790:$R$796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764928"/>
        <c:axId val="144766464"/>
        <c:axId val="0"/>
      </c:bar3DChart>
      <c:catAx>
        <c:axId val="14476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44766464"/>
        <c:crosses val="autoZero"/>
        <c:auto val="1"/>
        <c:lblAlgn val="ctr"/>
        <c:lblOffset val="100"/>
        <c:noMultiLvlLbl val="0"/>
      </c:catAx>
      <c:valAx>
        <c:axId val="1447664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4764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baseline="0">
                <a:effectLst/>
              </a:rPr>
              <a:t>Satisfacció UPC/Titulació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3110886072584646"/>
          <c:y val="2.20158103566185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Resum!$AA$50:$AA$52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-1.4065933416818279E-2"/>
                  <c:y val="6.529942356548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Resum!$Z$53:$Z$59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Resum!$AA$53:$AA$59</c:f>
              <c:numCache>
                <c:formatCode>###0.0%</c:formatCode>
                <c:ptCount val="7"/>
                <c:pt idx="0">
                  <c:v>0.85699999999999998</c:v>
                </c:pt>
                <c:pt idx="1">
                  <c:v>0.46200000000000002</c:v>
                </c:pt>
                <c:pt idx="2">
                  <c:v>0.61499999999999999</c:v>
                </c:pt>
                <c:pt idx="3">
                  <c:v>0.78900000000000003</c:v>
                </c:pt>
                <c:pt idx="4">
                  <c:v>0.42899999999999999</c:v>
                </c:pt>
                <c:pt idx="5">
                  <c:v>0.82499999999999996</c:v>
                </c:pt>
                <c:pt idx="6">
                  <c:v>0.7</c:v>
                </c:pt>
              </c:numCache>
            </c:numRef>
          </c:val>
        </c:ser>
        <c:ser>
          <c:idx val="1"/>
          <c:order val="1"/>
          <c:tx>
            <c:strRef>
              <c:f>Resum!$AB$50:$AB$52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6410255652954679E-2"/>
                  <c:y val="2.99285567302714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065933416818279E-2"/>
                  <c:y val="-2.99285567302714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54577889091038E-2"/>
                  <c:y val="6.529942356548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Resum!$Z$53:$Z$59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Resum!$AB$53:$AB$59</c:f>
              <c:numCache>
                <c:formatCode>###0.0%</c:formatCode>
                <c:ptCount val="7"/>
                <c:pt idx="0">
                  <c:v>0.85699999999999998</c:v>
                </c:pt>
                <c:pt idx="1">
                  <c:v>0.84599999999999997</c:v>
                </c:pt>
                <c:pt idx="2">
                  <c:v>0.92300000000000004</c:v>
                </c:pt>
                <c:pt idx="3">
                  <c:v>0.84199999999999997</c:v>
                </c:pt>
                <c:pt idx="4">
                  <c:v>0.71399999999999997</c:v>
                </c:pt>
                <c:pt idx="5">
                  <c:v>0.84599999999999997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65024"/>
        <c:axId val="112466560"/>
      </c:barChart>
      <c:catAx>
        <c:axId val="112465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 i="0"/>
            </a:pPr>
            <a:endParaRPr lang="ca-ES"/>
          </a:p>
        </c:txPr>
        <c:crossAx val="112466560"/>
        <c:crosses val="autoZero"/>
        <c:auto val="1"/>
        <c:lblAlgn val="ctr"/>
        <c:lblOffset val="100"/>
        <c:noMultiLvlLbl val="0"/>
      </c:catAx>
      <c:valAx>
        <c:axId val="112466560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124650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Gràfics!$P$813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Gràfics!$O$814:$O$819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Gràfics!$P$814:$P$819</c:f>
              <c:numCache>
                <c:formatCode>###0.0%</c:formatCode>
                <c:ptCount val="6"/>
                <c:pt idx="0">
                  <c:v>0.21428571428571427</c:v>
                </c:pt>
                <c:pt idx="1">
                  <c:v>0.53333333333333333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0.54545454545454541</c:v>
                </c:pt>
              </c:numCache>
            </c:numRef>
          </c:val>
        </c:ser>
        <c:ser>
          <c:idx val="1"/>
          <c:order val="1"/>
          <c:tx>
            <c:strRef>
              <c:f>Gràfics!$Q$813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Gràfics!$O$814:$O$819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Gràfics!$Q$814:$Q$819</c:f>
              <c:numCache>
                <c:formatCode>###0.0%</c:formatCode>
                <c:ptCount val="6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0.13636363636363635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Gràfics!$R$813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Gràfics!$O$814:$O$819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Gràfics!$R$814:$R$819</c:f>
              <c:numCache>
                <c:formatCode>###0.0%</c:formatCode>
                <c:ptCount val="6"/>
                <c:pt idx="0">
                  <c:v>0.35714285714285715</c:v>
                </c:pt>
                <c:pt idx="1">
                  <c:v>6.6666666666666666E-2</c:v>
                </c:pt>
                <c:pt idx="2">
                  <c:v>0.25</c:v>
                </c:pt>
                <c:pt idx="3">
                  <c:v>0.2</c:v>
                </c:pt>
                <c:pt idx="4">
                  <c:v>0.13636363636363635</c:v>
                </c:pt>
                <c:pt idx="5">
                  <c:v>0.36363636363636365</c:v>
                </c:pt>
              </c:numCache>
            </c:numRef>
          </c:val>
        </c:ser>
        <c:ser>
          <c:idx val="3"/>
          <c:order val="3"/>
          <c:tx>
            <c:strRef>
              <c:f>Gràfics!$S$813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Gràfics!$O$814:$O$819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Gràfics!$S$814:$S$819</c:f>
              <c:numCache>
                <c:formatCode>###0.0%</c:formatCode>
                <c:ptCount val="6"/>
                <c:pt idx="0">
                  <c:v>0.14285714285714288</c:v>
                </c:pt>
                <c:pt idx="1">
                  <c:v>0.13333333333333333</c:v>
                </c:pt>
                <c:pt idx="2">
                  <c:v>0.25</c:v>
                </c:pt>
                <c:pt idx="3">
                  <c:v>0</c:v>
                </c:pt>
                <c:pt idx="4">
                  <c:v>0.18181818181818182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Gràfics!$T$813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Gràfics!$O$814:$O$819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Gràfics!$T$814:$T$819</c:f>
              <c:numCache>
                <c:formatCode>###0.0%</c:formatCode>
                <c:ptCount val="6"/>
                <c:pt idx="0">
                  <c:v>0.14285714285714288</c:v>
                </c:pt>
                <c:pt idx="1">
                  <c:v>0.26666666666666666</c:v>
                </c:pt>
                <c:pt idx="2">
                  <c:v>0</c:v>
                </c:pt>
                <c:pt idx="3">
                  <c:v>0.1</c:v>
                </c:pt>
                <c:pt idx="4">
                  <c:v>4.5454545454545456E-2</c:v>
                </c:pt>
                <c:pt idx="5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91552"/>
        <c:axId val="155213824"/>
      </c:barChart>
      <c:catAx>
        <c:axId val="15519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13824"/>
        <c:crosses val="autoZero"/>
        <c:auto val="1"/>
        <c:lblAlgn val="ctr"/>
        <c:lblOffset val="100"/>
        <c:noMultiLvlLbl val="0"/>
      </c:catAx>
      <c:valAx>
        <c:axId val="1552138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191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comparativa'!$C$15:$W$16</c:f>
              <c:multiLvlStrCache>
                <c:ptCount val="21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  <c:pt idx="18">
                    <c:v>2008</c:v>
                  </c:pt>
                  <c:pt idx="19">
                    <c:v>2011</c:v>
                  </c:pt>
                  <c:pt idx="20">
                    <c:v>2014</c:v>
                  </c:pt>
                </c:lvl>
                <c:lvl>
                  <c:pt idx="0">
                    <c:v>ENG. AUTOMÀTICA I ELECT. INDUSTRIAL</c:v>
                  </c:pt>
                  <c:pt idx="3">
                    <c:v>ENG. TECN. DE TELEC., ESPEC. EN SISTEMES ELECTRÒNICS</c:v>
                  </c:pt>
                  <c:pt idx="6">
                    <c:v>ENG. TECN. EN INFORMÀTICA DE GESTIÓ</c:v>
                  </c:pt>
                  <c:pt idx="9">
                    <c:v>ENG. TECN. INDUSTRIAL, ESPEC. EN MECÀNICA</c:v>
                  </c:pt>
                  <c:pt idx="12">
                    <c:v>ENG. TECN. INDUSTRIAL, ESPEC. EN ELECTRICITAT</c:v>
                  </c:pt>
                  <c:pt idx="15">
                    <c:v>ENG. TECN. INDUSTRIAL, ESPEC. EN ELECTRÒNICA INDUSTRIAL</c:v>
                  </c:pt>
                  <c:pt idx="18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comparativa'!$C$17:$W$17</c:f>
              <c:numCache>
                <c:formatCode>0.00%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1.7543859649122806E-2</c:v>
                </c:pt>
                <c:pt idx="4" formatCode="0.0%">
                  <c:v>0</c:v>
                </c:pt>
                <c:pt idx="5" formatCode="0.0%">
                  <c:v>0</c:v>
                </c:pt>
                <c:pt idx="6">
                  <c:v>0.05</c:v>
                </c:pt>
                <c:pt idx="7" formatCode="0.0%">
                  <c:v>0</c:v>
                </c:pt>
                <c:pt idx="8" formatCode="0.0%">
                  <c:v>0</c:v>
                </c:pt>
                <c:pt idx="9">
                  <c:v>0</c:v>
                </c:pt>
                <c:pt idx="10" formatCode="0.0%">
                  <c:v>0</c:v>
                </c:pt>
                <c:pt idx="11" formatCode="0.0%">
                  <c:v>0.05</c:v>
                </c:pt>
                <c:pt idx="12">
                  <c:v>0</c:v>
                </c:pt>
                <c:pt idx="13" formatCode="0.0%">
                  <c:v>0</c:v>
                </c:pt>
                <c:pt idx="14" formatCode="0.0%">
                  <c:v>0</c:v>
                </c:pt>
                <c:pt idx="15">
                  <c:v>0</c:v>
                </c:pt>
                <c:pt idx="16" formatCode="0.0%">
                  <c:v>0</c:v>
                </c:pt>
                <c:pt idx="17" formatCode="0.0%">
                  <c:v>0</c:v>
                </c:pt>
                <c:pt idx="18">
                  <c:v>0</c:v>
                </c:pt>
                <c:pt idx="19" formatCode="0.0%">
                  <c:v>0</c:v>
                </c:pt>
                <c:pt idx="20" formatCode="0.0%">
                  <c:v>0.2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comparativa'!$C$15:$W$16</c:f>
              <c:multiLvlStrCache>
                <c:ptCount val="21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  <c:pt idx="18">
                    <c:v>2008</c:v>
                  </c:pt>
                  <c:pt idx="19">
                    <c:v>2011</c:v>
                  </c:pt>
                  <c:pt idx="20">
                    <c:v>2014</c:v>
                  </c:pt>
                </c:lvl>
                <c:lvl>
                  <c:pt idx="0">
                    <c:v>ENG. AUTOMÀTICA I ELECT. INDUSTRIAL</c:v>
                  </c:pt>
                  <c:pt idx="3">
                    <c:v>ENG. TECN. DE TELEC., ESPEC. EN SISTEMES ELECTRÒNICS</c:v>
                  </c:pt>
                  <c:pt idx="6">
                    <c:v>ENG. TECN. EN INFORMÀTICA DE GESTIÓ</c:v>
                  </c:pt>
                  <c:pt idx="9">
                    <c:v>ENG. TECN. INDUSTRIAL, ESPEC. EN MECÀNICA</c:v>
                  </c:pt>
                  <c:pt idx="12">
                    <c:v>ENG. TECN. INDUSTRIAL, ESPEC. EN ELECTRICITAT</c:v>
                  </c:pt>
                  <c:pt idx="15">
                    <c:v>ENG. TECN. INDUSTRIAL, ESPEC. EN ELECTRÒNICA INDUSTRIAL</c:v>
                  </c:pt>
                  <c:pt idx="18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comparativa'!$C$18:$W$18</c:f>
              <c:numCache>
                <c:formatCode>0.00%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%">
                  <c:v>0.12280701754385964</c:v>
                </c:pt>
                <c:pt idx="5" formatCode="0.0%">
                  <c:v>0.16400000000000001</c:v>
                </c:pt>
                <c:pt idx="6">
                  <c:v>0</c:v>
                </c:pt>
                <c:pt idx="7" formatCode="0.0%">
                  <c:v>6.25E-2</c:v>
                </c:pt>
                <c:pt idx="8" formatCode="0.0%">
                  <c:v>7.6999999999999999E-2</c:v>
                </c:pt>
                <c:pt idx="9">
                  <c:v>0</c:v>
                </c:pt>
                <c:pt idx="10" formatCode="0.0%">
                  <c:v>0.1111111111111111</c:v>
                </c:pt>
                <c:pt idx="11" formatCode="0.0%">
                  <c:v>0.17499999999999999</c:v>
                </c:pt>
                <c:pt idx="12">
                  <c:v>0</c:v>
                </c:pt>
                <c:pt idx="13" formatCode="0.0%">
                  <c:v>0.2</c:v>
                </c:pt>
                <c:pt idx="14" formatCode="0.0%">
                  <c:v>5.2999999999999999E-2</c:v>
                </c:pt>
                <c:pt idx="15">
                  <c:v>0</c:v>
                </c:pt>
                <c:pt idx="16" formatCode="0.0%">
                  <c:v>6.8965517241379309E-2</c:v>
                </c:pt>
                <c:pt idx="17" formatCode="0.0%">
                  <c:v>0</c:v>
                </c:pt>
                <c:pt idx="18">
                  <c:v>0.04</c:v>
                </c:pt>
                <c:pt idx="19" formatCode="0.0%">
                  <c:v>8.3333333333333329E-2</c:v>
                </c:pt>
                <c:pt idx="20" formatCode="0.0%">
                  <c:v>0</c:v>
                </c:pt>
              </c:numCache>
            </c:numRef>
          </c:val>
        </c:ser>
        <c:ser>
          <c:idx val="1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comparativa'!$C$15:$W$16</c:f>
              <c:multiLvlStrCache>
                <c:ptCount val="21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  <c:pt idx="18">
                    <c:v>2008</c:v>
                  </c:pt>
                  <c:pt idx="19">
                    <c:v>2011</c:v>
                  </c:pt>
                  <c:pt idx="20">
                    <c:v>2014</c:v>
                  </c:pt>
                </c:lvl>
                <c:lvl>
                  <c:pt idx="0">
                    <c:v>ENG. AUTOMÀTICA I ELECT. INDUSTRIAL</c:v>
                  </c:pt>
                  <c:pt idx="3">
                    <c:v>ENG. TECN. DE TELEC., ESPEC. EN SISTEMES ELECTRÒNICS</c:v>
                  </c:pt>
                  <c:pt idx="6">
                    <c:v>ENG. TECN. EN INFORMÀTICA DE GESTIÓ</c:v>
                  </c:pt>
                  <c:pt idx="9">
                    <c:v>ENG. TECN. INDUSTRIAL, ESPEC. EN MECÀNICA</c:v>
                  </c:pt>
                  <c:pt idx="12">
                    <c:v>ENG. TECN. INDUSTRIAL, ESPEC. EN ELECTRICITAT</c:v>
                  </c:pt>
                  <c:pt idx="15">
                    <c:v>ENG. TECN. INDUSTRIAL, ESPEC. EN ELECTRÒNICA INDUSTRIAL</c:v>
                  </c:pt>
                  <c:pt idx="18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comparativa'!$C$19:$W$19</c:f>
              <c:numCache>
                <c:formatCode>0.00%</c:formatCode>
                <c:ptCount val="21"/>
                <c:pt idx="1">
                  <c:v>1</c:v>
                </c:pt>
                <c:pt idx="2">
                  <c:v>1</c:v>
                </c:pt>
                <c:pt idx="3">
                  <c:v>0.98245614035087714</c:v>
                </c:pt>
                <c:pt idx="4" formatCode="0.0%">
                  <c:v>0.8771929824561403</c:v>
                </c:pt>
                <c:pt idx="5" formatCode="0.0%">
                  <c:v>0.84599999999999997</c:v>
                </c:pt>
                <c:pt idx="6">
                  <c:v>0.95</c:v>
                </c:pt>
                <c:pt idx="7" formatCode="0.0%">
                  <c:v>0.9375</c:v>
                </c:pt>
                <c:pt idx="8" formatCode="0.0%">
                  <c:v>0.92300000000000004</c:v>
                </c:pt>
                <c:pt idx="9">
                  <c:v>1</c:v>
                </c:pt>
                <c:pt idx="10" formatCode="0.0%">
                  <c:v>0.88888888888888884</c:v>
                </c:pt>
                <c:pt idx="11" formatCode="0.0%">
                  <c:v>0.77500000000000002</c:v>
                </c:pt>
                <c:pt idx="12">
                  <c:v>1</c:v>
                </c:pt>
                <c:pt idx="13" formatCode="0.0%">
                  <c:v>0.8</c:v>
                </c:pt>
                <c:pt idx="14" formatCode="0.0%">
                  <c:v>0.94699999999999995</c:v>
                </c:pt>
                <c:pt idx="15">
                  <c:v>1</c:v>
                </c:pt>
                <c:pt idx="16" formatCode="0.0%">
                  <c:v>0.93103448275862066</c:v>
                </c:pt>
                <c:pt idx="17" formatCode="0.0%">
                  <c:v>1</c:v>
                </c:pt>
                <c:pt idx="18">
                  <c:v>0.96</c:v>
                </c:pt>
                <c:pt idx="19" formatCode="0.0%">
                  <c:v>0.91666666666666663</c:v>
                </c:pt>
                <c:pt idx="20" formatCode="0.0%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5518080"/>
        <c:axId val="155519616"/>
      </c:barChart>
      <c:catAx>
        <c:axId val="15551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5519616"/>
        <c:crosses val="autoZero"/>
        <c:auto val="1"/>
        <c:lblAlgn val="ctr"/>
        <c:lblOffset val="100"/>
        <c:noMultiLvlLbl val="0"/>
      </c:catAx>
      <c:valAx>
        <c:axId val="15551961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51808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40998815416624351"/>
          <c:y val="1.474651448385466E-2"/>
          <c:w val="0.28598933891129236"/>
          <c:h val="5.6070890221291143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127178777177303E-2"/>
          <c:y val="0.1330229764321097"/>
          <c:w val="0.92874425910996394"/>
          <c:h val="0.7686500119688932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comparativa'!$C$27:$T$28</c:f>
              <c:multiLvlStrCache>
                <c:ptCount val="18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Elec. Ind. </c:v>
                  </c:pt>
                  <c:pt idx="17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comparativa'!$C$29:$T$29</c:f>
              <c:numCache>
                <c:formatCode>0.00%</c:formatCode>
                <c:ptCount val="18"/>
                <c:pt idx="0">
                  <c:v>7.1428571428571425E-2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4.3478260869565216E-2</c:v>
                </c:pt>
                <c:pt idx="5">
                  <c:v>0.08</c:v>
                </c:pt>
                <c:pt idx="6">
                  <c:v>5.2631578947368418E-2</c:v>
                </c:pt>
                <c:pt idx="7">
                  <c:v>3.125E-2</c:v>
                </c:pt>
                <c:pt idx="8">
                  <c:v>8.8888888888888892E-2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0</c:v>
                </c:pt>
                <c:pt idx="13">
                  <c:v>0</c:v>
                </c:pt>
                <c:pt idx="14">
                  <c:v>0.184</c:v>
                </c:pt>
                <c:pt idx="15">
                  <c:v>0.158</c:v>
                </c:pt>
                <c:pt idx="16">
                  <c:v>0.14299999999999999</c:v>
                </c:pt>
                <c:pt idx="17">
                  <c:v>0.125</c:v>
                </c:pt>
              </c:numCache>
            </c:numRef>
          </c:val>
        </c:ser>
        <c:ser>
          <c:idx val="4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comparativa'!$C$27:$T$28</c:f>
              <c:multiLvlStrCache>
                <c:ptCount val="18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Elec. Ind. </c:v>
                  </c:pt>
                  <c:pt idx="17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comparativa'!$C$30:$T$30</c:f>
              <c:numCache>
                <c:formatCode>0.00%</c:formatCode>
                <c:ptCount val="18"/>
                <c:pt idx="0">
                  <c:v>1.7857142857142856E-2</c:v>
                </c:pt>
                <c:pt idx="1">
                  <c:v>0</c:v>
                </c:pt>
                <c:pt idx="2">
                  <c:v>4.1666666666666664E-2</c:v>
                </c:pt>
                <c:pt idx="3">
                  <c:v>0</c:v>
                </c:pt>
                <c:pt idx="4">
                  <c:v>0.13043478260869565</c:v>
                </c:pt>
                <c:pt idx="5">
                  <c:v>0.04</c:v>
                </c:pt>
                <c:pt idx="6">
                  <c:v>5.2631578947368418E-2</c:v>
                </c:pt>
                <c:pt idx="7">
                  <c:v>0</c:v>
                </c:pt>
                <c:pt idx="8">
                  <c:v>2.2222222222222223E-2</c:v>
                </c:pt>
                <c:pt idx="9">
                  <c:v>0</c:v>
                </c:pt>
                <c:pt idx="10">
                  <c:v>6.8965517241379309E-2</c:v>
                </c:pt>
                <c:pt idx="11">
                  <c:v>0</c:v>
                </c:pt>
                <c:pt idx="12">
                  <c:v>7.6999999999999999E-2</c:v>
                </c:pt>
                <c:pt idx="13">
                  <c:v>0</c:v>
                </c:pt>
                <c:pt idx="14">
                  <c:v>7.9000000000000001E-2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5"/>
              <c:delete val="1"/>
            </c:dLbl>
            <c:dLbl>
              <c:idx val="1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comparativa'!$C$27:$T$28</c:f>
              <c:multiLvlStrCache>
                <c:ptCount val="18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Elec. Ind. </c:v>
                  </c:pt>
                  <c:pt idx="17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comparativa'!$C$31:$T$31</c:f>
              <c:numCache>
                <c:formatCode>0.00%</c:formatCode>
                <c:ptCount val="18"/>
                <c:pt idx="0">
                  <c:v>0.16071428571428573</c:v>
                </c:pt>
                <c:pt idx="1">
                  <c:v>0.10526315789473684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8.6956521739130432E-2</c:v>
                </c:pt>
                <c:pt idx="5">
                  <c:v>0.12</c:v>
                </c:pt>
                <c:pt idx="6">
                  <c:v>7.0175438596491224E-2</c:v>
                </c:pt>
                <c:pt idx="7">
                  <c:v>6.25E-2</c:v>
                </c:pt>
                <c:pt idx="8">
                  <c:v>0.13333333333333333</c:v>
                </c:pt>
                <c:pt idx="9">
                  <c:v>0.13333333333333333</c:v>
                </c:pt>
                <c:pt idx="10">
                  <c:v>0.10344827586206896</c:v>
                </c:pt>
                <c:pt idx="11">
                  <c:v>4.1666666666666664E-2</c:v>
                </c:pt>
                <c:pt idx="12">
                  <c:v>0.192</c:v>
                </c:pt>
                <c:pt idx="13">
                  <c:v>7.6999999999999999E-2</c:v>
                </c:pt>
                <c:pt idx="14">
                  <c:v>7.9000000000000001E-2</c:v>
                </c:pt>
                <c:pt idx="15">
                  <c:v>0</c:v>
                </c:pt>
                <c:pt idx="16">
                  <c:v>0</c:v>
                </c:pt>
                <c:pt idx="17">
                  <c:v>0.125</c:v>
                </c:pt>
              </c:numCache>
            </c:numRef>
          </c:val>
        </c:ser>
        <c:ser>
          <c:idx val="2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6"/>
              <c:delete val="1"/>
            </c:dLbl>
            <c:dLbl>
              <c:idx val="1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comparativa'!$C$27:$T$28</c:f>
              <c:multiLvlStrCache>
                <c:ptCount val="18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Elec. Ind. </c:v>
                  </c:pt>
                  <c:pt idx="17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comparativa'!$C$32:$T$32</c:f>
              <c:numCache>
                <c:formatCode>0.00%</c:formatCode>
                <c:ptCount val="18"/>
                <c:pt idx="0">
                  <c:v>8.9285714285714288E-2</c:v>
                </c:pt>
                <c:pt idx="1">
                  <c:v>0.15789473684210525</c:v>
                </c:pt>
                <c:pt idx="2">
                  <c:v>0.25</c:v>
                </c:pt>
                <c:pt idx="3">
                  <c:v>0.3125</c:v>
                </c:pt>
                <c:pt idx="4">
                  <c:v>0.21739130434782608</c:v>
                </c:pt>
                <c:pt idx="5">
                  <c:v>0.12</c:v>
                </c:pt>
                <c:pt idx="6">
                  <c:v>0.21052631578947367</c:v>
                </c:pt>
                <c:pt idx="7">
                  <c:v>0.25</c:v>
                </c:pt>
                <c:pt idx="8">
                  <c:v>0.17777777777777778</c:v>
                </c:pt>
                <c:pt idx="9">
                  <c:v>0.13333333333333333</c:v>
                </c:pt>
                <c:pt idx="10">
                  <c:v>0.20689655172413793</c:v>
                </c:pt>
                <c:pt idx="11">
                  <c:v>0.16666666666666666</c:v>
                </c:pt>
                <c:pt idx="12">
                  <c:v>7.6999999999999999E-2</c:v>
                </c:pt>
                <c:pt idx="13">
                  <c:v>0.154</c:v>
                </c:pt>
                <c:pt idx="14">
                  <c:v>0.13200000000000001</c:v>
                </c:pt>
                <c:pt idx="15">
                  <c:v>0.21099999999999999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1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comparativa'!$C$27:$T$28</c:f>
              <c:multiLvlStrCache>
                <c:ptCount val="18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Elec. Ind. </c:v>
                  </c:pt>
                  <c:pt idx="17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comparativa'!$C$33:$T$33</c:f>
              <c:numCache>
                <c:formatCode>0.00%</c:formatCode>
                <c:ptCount val="18"/>
                <c:pt idx="0">
                  <c:v>0.2857142857142857</c:v>
                </c:pt>
                <c:pt idx="1">
                  <c:v>0.36842105263157893</c:v>
                </c:pt>
                <c:pt idx="2">
                  <c:v>0.125</c:v>
                </c:pt>
                <c:pt idx="3">
                  <c:v>0</c:v>
                </c:pt>
                <c:pt idx="4">
                  <c:v>0.13043478260869565</c:v>
                </c:pt>
                <c:pt idx="5">
                  <c:v>0.2</c:v>
                </c:pt>
                <c:pt idx="6">
                  <c:v>8.771929824561403E-2</c:v>
                </c:pt>
                <c:pt idx="7">
                  <c:v>0.15625</c:v>
                </c:pt>
                <c:pt idx="8">
                  <c:v>0.13333333333333333</c:v>
                </c:pt>
                <c:pt idx="9">
                  <c:v>0.2</c:v>
                </c:pt>
                <c:pt idx="10">
                  <c:v>0.13793103448275862</c:v>
                </c:pt>
                <c:pt idx="11">
                  <c:v>0.20833333333333334</c:v>
                </c:pt>
                <c:pt idx="12">
                  <c:v>0.115</c:v>
                </c:pt>
                <c:pt idx="13">
                  <c:v>7.6999999999999999E-2</c:v>
                </c:pt>
                <c:pt idx="14">
                  <c:v>5.2999999999999999E-2</c:v>
                </c:pt>
                <c:pt idx="15">
                  <c:v>0.105</c:v>
                </c:pt>
                <c:pt idx="16">
                  <c:v>0</c:v>
                </c:pt>
                <c:pt idx="17">
                  <c:v>0.25</c:v>
                </c:pt>
              </c:numCache>
            </c:numRef>
          </c:val>
        </c:ser>
        <c:ser>
          <c:idx val="1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comparativa'!$C$27:$T$28</c:f>
              <c:multiLvlStrCache>
                <c:ptCount val="18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Elec. Ind. </c:v>
                  </c:pt>
                  <c:pt idx="17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comparativa'!$C$34:$T$34</c:f>
              <c:numCache>
                <c:formatCode>0.00%</c:formatCode>
                <c:ptCount val="18"/>
                <c:pt idx="0">
                  <c:v>0.375</c:v>
                </c:pt>
                <c:pt idx="1">
                  <c:v>0.36842105263157893</c:v>
                </c:pt>
                <c:pt idx="2">
                  <c:v>0.54166666666666663</c:v>
                </c:pt>
                <c:pt idx="3">
                  <c:v>0.625</c:v>
                </c:pt>
                <c:pt idx="4">
                  <c:v>0.39130434782608697</c:v>
                </c:pt>
                <c:pt idx="5">
                  <c:v>0.44</c:v>
                </c:pt>
                <c:pt idx="6">
                  <c:v>0.52631578947368418</c:v>
                </c:pt>
                <c:pt idx="7">
                  <c:v>0.5</c:v>
                </c:pt>
                <c:pt idx="8">
                  <c:v>0.44444444444444442</c:v>
                </c:pt>
                <c:pt idx="9">
                  <c:v>0.53333333333333333</c:v>
                </c:pt>
                <c:pt idx="10">
                  <c:v>0.48275862068965519</c:v>
                </c:pt>
                <c:pt idx="11">
                  <c:v>0.5</c:v>
                </c:pt>
                <c:pt idx="12">
                  <c:v>0.53800000000000003</c:v>
                </c:pt>
                <c:pt idx="13">
                  <c:v>0.69199999999999995</c:v>
                </c:pt>
                <c:pt idx="14">
                  <c:v>0.47399999999999998</c:v>
                </c:pt>
                <c:pt idx="15">
                  <c:v>0.52600000000000002</c:v>
                </c:pt>
                <c:pt idx="16">
                  <c:v>0.85699999999999998</c:v>
                </c:pt>
                <c:pt idx="17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5692416"/>
        <c:axId val="155731072"/>
      </c:barChart>
      <c:catAx>
        <c:axId val="15569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900" b="1">
                <a:latin typeface="+mn-lt"/>
              </a:defRPr>
            </a:pPr>
            <a:endParaRPr lang="ca-ES"/>
          </a:p>
        </c:txPr>
        <c:crossAx val="155731072"/>
        <c:crosses val="autoZero"/>
        <c:auto val="1"/>
        <c:lblAlgn val="ctr"/>
        <c:lblOffset val="100"/>
        <c:noMultiLvlLbl val="0"/>
      </c:catAx>
      <c:valAx>
        <c:axId val="15573107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692416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'Taules comparativa'!$B$65</c:f>
              <c:strCache>
                <c:ptCount val="1"/>
                <c:pt idx="0">
                  <c:v>ENG. TECN. DE TELEC., ESPEC. EN SISTEMES ELECTRÒNICS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comparativa'!$C$63:$Q$64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comparativa'!$C$65:$Q$65</c:f>
              <c:numCache>
                <c:formatCode>0.00%</c:formatCode>
                <c:ptCount val="15"/>
                <c:pt idx="0">
                  <c:v>0.8392857142857143</c:v>
                </c:pt>
                <c:pt idx="1">
                  <c:v>0.63157894736842102</c:v>
                </c:pt>
                <c:pt idx="2">
                  <c:v>0.65400000000000003</c:v>
                </c:pt>
                <c:pt idx="3">
                  <c:v>3.5714285714285712E-2</c:v>
                </c:pt>
                <c:pt idx="4">
                  <c:v>5.2631578947368418E-2</c:v>
                </c:pt>
                <c:pt idx="5">
                  <c:v>7.6999999999999999E-2</c:v>
                </c:pt>
                <c:pt idx="6">
                  <c:v>0.125</c:v>
                </c:pt>
                <c:pt idx="7">
                  <c:v>0.2807017543859649</c:v>
                </c:pt>
                <c:pt idx="8">
                  <c:v>0.26900000000000002</c:v>
                </c:pt>
                <c:pt idx="9">
                  <c:v>0</c:v>
                </c:pt>
                <c:pt idx="10">
                  <c:v>1.7543859649122806E-2</c:v>
                </c:pt>
                <c:pt idx="11">
                  <c:v>0</c:v>
                </c:pt>
                <c:pt idx="12">
                  <c:v>0</c:v>
                </c:pt>
                <c:pt idx="13">
                  <c:v>1.7543859649122806E-2</c:v>
                </c:pt>
                <c:pt idx="14">
                  <c:v>0</c:v>
                </c:pt>
              </c:numCache>
            </c:numRef>
          </c:val>
        </c:ser>
        <c:ser>
          <c:idx val="3"/>
          <c:order val="1"/>
          <c:tx>
            <c:strRef>
              <c:f>'Taules comparativa'!$B$66</c:f>
              <c:strCache>
                <c:ptCount val="1"/>
                <c:pt idx="0">
                  <c:v>ENG. TECN. EN INFORMÀTICA DE GESTIÓ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comparativa'!$C$63:$Q$64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comparativa'!$C$66:$Q$66</c:f>
              <c:numCache>
                <c:formatCode>0.00%</c:formatCode>
                <c:ptCount val="15"/>
                <c:pt idx="0">
                  <c:v>0.78947368421052633</c:v>
                </c:pt>
                <c:pt idx="1">
                  <c:v>0.84375</c:v>
                </c:pt>
                <c:pt idx="2">
                  <c:v>0.69199999999999995</c:v>
                </c:pt>
                <c:pt idx="3">
                  <c:v>0.10526315789473684</c:v>
                </c:pt>
                <c:pt idx="4">
                  <c:v>0</c:v>
                </c:pt>
                <c:pt idx="5">
                  <c:v>7.6999999999999999E-2</c:v>
                </c:pt>
                <c:pt idx="6">
                  <c:v>0.10526315789473684</c:v>
                </c:pt>
                <c:pt idx="7">
                  <c:v>0.125</c:v>
                </c:pt>
                <c:pt idx="8">
                  <c:v>0.23100000000000001</c:v>
                </c:pt>
                <c:pt idx="9">
                  <c:v>0</c:v>
                </c:pt>
                <c:pt idx="10">
                  <c:v>3.125E-2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comparativa'!$B$67</c:f>
              <c:strCache>
                <c:ptCount val="1"/>
                <c:pt idx="0">
                  <c:v>ENG. TECN. INDUSTRIAL, ESPEC. EN MECÀNICA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comparativa'!$C$63:$Q$64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comparativa'!$C$67:$Q$67</c:f>
              <c:numCache>
                <c:formatCode>0.00%</c:formatCode>
                <c:ptCount val="15"/>
                <c:pt idx="0">
                  <c:v>0.70833333333333337</c:v>
                </c:pt>
                <c:pt idx="1">
                  <c:v>0.55555555555555558</c:v>
                </c:pt>
                <c:pt idx="2">
                  <c:v>0.65800000000000003</c:v>
                </c:pt>
                <c:pt idx="3">
                  <c:v>4.1666666666666664E-2</c:v>
                </c:pt>
                <c:pt idx="4">
                  <c:v>4.4444444444444446E-2</c:v>
                </c:pt>
                <c:pt idx="5">
                  <c:v>5.2999999999999999E-2</c:v>
                </c:pt>
                <c:pt idx="6">
                  <c:v>0.25</c:v>
                </c:pt>
                <c:pt idx="7">
                  <c:v>0.37777777777777777</c:v>
                </c:pt>
                <c:pt idx="8">
                  <c:v>0.26300000000000001</c:v>
                </c:pt>
                <c:pt idx="9">
                  <c:v>0</c:v>
                </c:pt>
                <c:pt idx="10">
                  <c:v>0</c:v>
                </c:pt>
                <c:pt idx="11">
                  <c:v>2.5999999999999999E-2</c:v>
                </c:pt>
                <c:pt idx="12">
                  <c:v>0</c:v>
                </c:pt>
                <c:pt idx="13">
                  <c:v>2.2222222222222223E-2</c:v>
                </c:pt>
                <c:pt idx="14">
                  <c:v>0</c:v>
                </c:pt>
              </c:numCache>
            </c:numRef>
          </c:val>
        </c:ser>
        <c:ser>
          <c:idx val="0"/>
          <c:order val="3"/>
          <c:tx>
            <c:strRef>
              <c:f>'Taules comparativa'!$B$68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comparativa'!$C$63:$Q$64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comparativa'!$C$68:$Q$68</c:f>
              <c:numCache>
                <c:formatCode>0.00%</c:formatCode>
                <c:ptCount val="15"/>
                <c:pt idx="0">
                  <c:v>0.6875</c:v>
                </c:pt>
                <c:pt idx="1">
                  <c:v>0.73333333333333328</c:v>
                </c:pt>
                <c:pt idx="2">
                  <c:v>0.73699999999999999</c:v>
                </c:pt>
                <c:pt idx="3">
                  <c:v>0.125</c:v>
                </c:pt>
                <c:pt idx="4">
                  <c:v>0.2</c:v>
                </c:pt>
                <c:pt idx="5">
                  <c:v>0.105</c:v>
                </c:pt>
                <c:pt idx="6">
                  <c:v>0.1875</c:v>
                </c:pt>
                <c:pt idx="7">
                  <c:v>0</c:v>
                </c:pt>
                <c:pt idx="8">
                  <c:v>0.158</c:v>
                </c:pt>
                <c:pt idx="9">
                  <c:v>0</c:v>
                </c:pt>
                <c:pt idx="10">
                  <c:v>6.6666666666666666E-2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4"/>
          <c:tx>
            <c:strRef>
              <c:f>'Taules comparativa'!$B$69</c:f>
              <c:strCache>
                <c:ptCount val="1"/>
                <c:pt idx="0">
                  <c:v>ENG. TECN. INDUSTRIAL, ESPEC. EN ELECTRÒNICA INDUSTRIAL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comparativa'!$C$63:$Q$64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comparativa'!$C$69:$Q$69</c:f>
              <c:numCache>
                <c:formatCode>0.00%</c:formatCode>
                <c:ptCount val="15"/>
                <c:pt idx="0">
                  <c:v>0.78260869565217395</c:v>
                </c:pt>
                <c:pt idx="1">
                  <c:v>0.72413793103448276</c:v>
                </c:pt>
                <c:pt idx="2">
                  <c:v>0.85699999999999998</c:v>
                </c:pt>
                <c:pt idx="3">
                  <c:v>0</c:v>
                </c:pt>
                <c:pt idx="4">
                  <c:v>3.4482758620689655E-2</c:v>
                </c:pt>
                <c:pt idx="5">
                  <c:v>0</c:v>
                </c:pt>
                <c:pt idx="6">
                  <c:v>0.21739130434782608</c:v>
                </c:pt>
                <c:pt idx="7">
                  <c:v>0.2413793103448276</c:v>
                </c:pt>
                <c:pt idx="8">
                  <c:v>0.14299999999999999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5865088"/>
        <c:axId val="155866624"/>
      </c:barChart>
      <c:lineChart>
        <c:grouping val="standard"/>
        <c:varyColors val="0"/>
        <c:ser>
          <c:idx val="5"/>
          <c:order val="5"/>
          <c:tx>
            <c:strRef>
              <c:f>'Taules comparativa'!$B$70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ln w="34925">
              <a:solidFill>
                <a:srgbClr val="3B4A1E"/>
              </a:solidFill>
            </a:ln>
          </c:spPr>
          <c:marker>
            <c:symbol val="square"/>
            <c:size val="8"/>
            <c:spPr>
              <a:solidFill>
                <a:srgbClr val="3B4A1E"/>
              </a:solidFill>
              <a:ln>
                <a:noFill/>
              </a:ln>
            </c:spPr>
          </c:marker>
          <c:dPt>
            <c:idx val="3"/>
            <c:bubble3D val="0"/>
            <c:spPr>
              <a:ln w="34925">
                <a:noFill/>
              </a:ln>
            </c:spPr>
          </c:dPt>
          <c:dPt>
            <c:idx val="6"/>
            <c:bubble3D val="0"/>
            <c:spPr>
              <a:ln w="34925">
                <a:noFill/>
              </a:ln>
            </c:spPr>
          </c:dPt>
          <c:dPt>
            <c:idx val="9"/>
            <c:bubble3D val="0"/>
            <c:spPr>
              <a:ln w="34925">
                <a:noFill/>
              </a:ln>
            </c:spPr>
          </c:dPt>
          <c:dPt>
            <c:idx val="12"/>
            <c:bubble3D val="0"/>
            <c:spPr>
              <a:ln w="34925">
                <a:noFill/>
              </a:ln>
            </c:spPr>
          </c:dPt>
          <c:dPt>
            <c:idx val="15"/>
            <c:bubble3D val="0"/>
            <c:spPr>
              <a:ln w="34925">
                <a:noFill/>
              </a:ln>
            </c:spPr>
          </c:dPt>
          <c:cat>
            <c:multiLvlStrRef>
              <c:f>'Taules comparativa'!$C$63:$Q$64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comparativa'!$C$70:$Q$70</c:f>
              <c:numCache>
                <c:formatCode>0.00%</c:formatCode>
                <c:ptCount val="15"/>
                <c:pt idx="0">
                  <c:v>0.76</c:v>
                </c:pt>
                <c:pt idx="1">
                  <c:v>0.75</c:v>
                </c:pt>
                <c:pt idx="2">
                  <c:v>0.75</c:v>
                </c:pt>
                <c:pt idx="3">
                  <c:v>0.04</c:v>
                </c:pt>
                <c:pt idx="4">
                  <c:v>0</c:v>
                </c:pt>
                <c:pt idx="5">
                  <c:v>0.125</c:v>
                </c:pt>
                <c:pt idx="6">
                  <c:v>0.2</c:v>
                </c:pt>
                <c:pt idx="7">
                  <c:v>0.25</c:v>
                </c:pt>
                <c:pt idx="8">
                  <c:v>0.125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65088"/>
        <c:axId val="155866624"/>
      </c:lineChart>
      <c:catAx>
        <c:axId val="15586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5866624"/>
        <c:crosses val="autoZero"/>
        <c:auto val="1"/>
        <c:lblAlgn val="ctr"/>
        <c:lblOffset val="100"/>
        <c:noMultiLvlLbl val="0"/>
      </c:catAx>
      <c:valAx>
        <c:axId val="15586662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865088"/>
        <c:crosses val="autoZero"/>
        <c:crossBetween val="between"/>
        <c:majorUnit val="0.25"/>
      </c:valAx>
    </c:plotArea>
    <c:legend>
      <c:legendPos val="t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68745818537389E-2"/>
          <c:y val="0.10841218770536418"/>
          <c:w val="0.97330299391539499"/>
          <c:h val="0.719275774746482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'Taules comparativa'!$B$78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comparativa'!$C$78:$T$78</c:f>
              <c:numCache>
                <c:formatCode>0.00%</c:formatCode>
                <c:ptCount val="18"/>
                <c:pt idx="0">
                  <c:v>0</c:v>
                </c:pt>
                <c:pt idx="1">
                  <c:v>5.2631578947368418E-2</c:v>
                </c:pt>
                <c:pt idx="2">
                  <c:v>0</c:v>
                </c:pt>
                <c:pt idx="3">
                  <c:v>0</c:v>
                </c:pt>
                <c:pt idx="4">
                  <c:v>3.125E-2</c:v>
                </c:pt>
                <c:pt idx="5">
                  <c:v>0</c:v>
                </c:pt>
                <c:pt idx="6">
                  <c:v>0</c:v>
                </c:pt>
                <c:pt idx="7">
                  <c:v>8.8888888888888892E-2</c:v>
                </c:pt>
                <c:pt idx="8">
                  <c:v>0</c:v>
                </c:pt>
                <c:pt idx="9">
                  <c:v>0</c:v>
                </c:pt>
                <c:pt idx="10">
                  <c:v>6.6666666666666666E-2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4.1666666666666664E-2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comparativa'!$B$79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comparativa'!$C$79:$T$79</c:f>
              <c:numCache>
                <c:formatCode>0.00%</c:formatCode>
                <c:ptCount val="18"/>
                <c:pt idx="0">
                  <c:v>1.8867924528301886E-2</c:v>
                </c:pt>
                <c:pt idx="1">
                  <c:v>0</c:v>
                </c:pt>
                <c:pt idx="2">
                  <c:v>0.115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2.2222222222222223E-2</c:v>
                </c:pt>
                <c:pt idx="8">
                  <c:v>5.3999999999999999E-2</c:v>
                </c:pt>
                <c:pt idx="9">
                  <c:v>0</c:v>
                </c:pt>
                <c:pt idx="10">
                  <c:v>6.6666666666666666E-2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0.14299999999999999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comparativa'!$B$80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comparativa'!$C$80:$T$80</c:f>
              <c:numCache>
                <c:formatCode>0.00%</c:formatCode>
                <c:ptCount val="18"/>
                <c:pt idx="0">
                  <c:v>1.8867924528301886E-2</c:v>
                </c:pt>
                <c:pt idx="1">
                  <c:v>5.2631578947368418E-2</c:v>
                </c:pt>
                <c:pt idx="2">
                  <c:v>3.7999999999999999E-2</c:v>
                </c:pt>
                <c:pt idx="3">
                  <c:v>5.2631578947368418E-2</c:v>
                </c:pt>
                <c:pt idx="4">
                  <c:v>3.125E-2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8.1000000000000003E-2</c:v>
                </c:pt>
                <c:pt idx="9">
                  <c:v>0</c:v>
                </c:pt>
                <c:pt idx="10">
                  <c:v>0</c:v>
                </c:pt>
                <c:pt idx="11">
                  <c:v>5.2999999999999999E-2</c:v>
                </c:pt>
                <c:pt idx="12">
                  <c:v>0</c:v>
                </c:pt>
                <c:pt idx="13">
                  <c:v>3.4482758620689655E-2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'Taules comparativa'!$B$81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comparativa'!$C$81:$T$81</c:f>
              <c:numCache>
                <c:formatCode>0.00%</c:formatCode>
                <c:ptCount val="18"/>
                <c:pt idx="0">
                  <c:v>5.6603773584905703E-2</c:v>
                </c:pt>
                <c:pt idx="1">
                  <c:v>5.2631578947368418E-2</c:v>
                </c:pt>
                <c:pt idx="2">
                  <c:v>0.192</c:v>
                </c:pt>
                <c:pt idx="3">
                  <c:v>5.2631578947368397E-2</c:v>
                </c:pt>
                <c:pt idx="4">
                  <c:v>3.125E-2</c:v>
                </c:pt>
                <c:pt idx="5">
                  <c:v>8.3000000000000004E-2</c:v>
                </c:pt>
                <c:pt idx="6">
                  <c:v>4.5454545454545497E-2</c:v>
                </c:pt>
                <c:pt idx="7">
                  <c:v>4.4444444444444446E-2</c:v>
                </c:pt>
                <c:pt idx="8">
                  <c:v>0.13500000000000001</c:v>
                </c:pt>
                <c:pt idx="9">
                  <c:v>0</c:v>
                </c:pt>
                <c:pt idx="10">
                  <c:v>0.13333333333333333</c:v>
                </c:pt>
                <c:pt idx="11">
                  <c:v>0.47299999999999998</c:v>
                </c:pt>
                <c:pt idx="12">
                  <c:v>4.5454545454545497E-2</c:v>
                </c:pt>
                <c:pt idx="13">
                  <c:v>3.4482758620689655E-2</c:v>
                </c:pt>
                <c:pt idx="14">
                  <c:v>0</c:v>
                </c:pt>
                <c:pt idx="15">
                  <c:v>0.17391304347826078</c:v>
                </c:pt>
                <c:pt idx="16">
                  <c:v>0.29166666666666663</c:v>
                </c:pt>
                <c:pt idx="17">
                  <c:v>0</c:v>
                </c:pt>
              </c:numCache>
            </c:numRef>
          </c:val>
        </c:ser>
        <c:ser>
          <c:idx val="5"/>
          <c:order val="4"/>
          <c:tx>
            <c:strRef>
              <c:f>'Taules comparativa'!$B$82</c:f>
              <c:strCache>
                <c:ptCount val="1"/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comparativa'!$C$82:$T$82</c:f>
              <c:numCache>
                <c:formatCode>0.00%</c:formatCode>
                <c:ptCount val="18"/>
              </c:numCache>
            </c:numRef>
          </c:val>
        </c:ser>
        <c:ser>
          <c:idx val="6"/>
          <c:order val="5"/>
          <c:tx>
            <c:strRef>
              <c:f>'Taules comparativa'!$B$83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comparativa'!$C$83:$T$83</c:f>
              <c:numCache>
                <c:formatCode>0.00%</c:formatCode>
                <c:ptCount val="18"/>
                <c:pt idx="0">
                  <c:v>0.75471698113207497</c:v>
                </c:pt>
                <c:pt idx="1">
                  <c:v>0.59649122807017541</c:v>
                </c:pt>
                <c:pt idx="2">
                  <c:v>0.5</c:v>
                </c:pt>
                <c:pt idx="3">
                  <c:v>0.57894736842105299</c:v>
                </c:pt>
                <c:pt idx="4">
                  <c:v>0.59375</c:v>
                </c:pt>
                <c:pt idx="5">
                  <c:v>0.83299999999999996</c:v>
                </c:pt>
                <c:pt idx="6">
                  <c:v>0.54545454545454608</c:v>
                </c:pt>
                <c:pt idx="7">
                  <c:v>0.55555555555555558</c:v>
                </c:pt>
                <c:pt idx="8">
                  <c:v>0.48599999999999999</c:v>
                </c:pt>
                <c:pt idx="9">
                  <c:v>0.6</c:v>
                </c:pt>
                <c:pt idx="10">
                  <c:v>0.46666666666666667</c:v>
                </c:pt>
                <c:pt idx="11">
                  <c:v>0.36899999999999999</c:v>
                </c:pt>
                <c:pt idx="12">
                  <c:v>0.72727272727272707</c:v>
                </c:pt>
                <c:pt idx="13">
                  <c:v>0.65517241379310343</c:v>
                </c:pt>
                <c:pt idx="14">
                  <c:v>0.42899999999999999</c:v>
                </c:pt>
                <c:pt idx="15">
                  <c:v>0.565217391304348</c:v>
                </c:pt>
                <c:pt idx="16">
                  <c:v>0.45833333333333331</c:v>
                </c:pt>
                <c:pt idx="17">
                  <c:v>0.625</c:v>
                </c:pt>
              </c:numCache>
            </c:numRef>
          </c:val>
        </c:ser>
        <c:ser>
          <c:idx val="7"/>
          <c:order val="6"/>
          <c:tx>
            <c:strRef>
              <c:f>'Taules comparativa'!$B$84</c:f>
              <c:strCache>
                <c:ptCount val="1"/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comparativa'!$C$84:$T$84</c:f>
              <c:numCache>
                <c:formatCode>0.00%</c:formatCode>
                <c:ptCount val="18"/>
              </c:numCache>
            </c:numRef>
          </c:val>
        </c:ser>
        <c:ser>
          <c:idx val="8"/>
          <c:order val="7"/>
          <c:tx>
            <c:strRef>
              <c:f>'Taules comparativa'!$B$85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comparativa'!$C$85:$T$85</c:f>
              <c:numCache>
                <c:formatCode>0.00%</c:formatCode>
                <c:ptCount val="18"/>
                <c:pt idx="0">
                  <c:v>0.11320754716981132</c:v>
                </c:pt>
                <c:pt idx="1">
                  <c:v>0.21052631578947367</c:v>
                </c:pt>
                <c:pt idx="2">
                  <c:v>3.7999999999999999E-2</c:v>
                </c:pt>
                <c:pt idx="3">
                  <c:v>0.31578947368421051</c:v>
                </c:pt>
                <c:pt idx="4">
                  <c:v>0.1875</c:v>
                </c:pt>
                <c:pt idx="5">
                  <c:v>8.3000000000000004E-2</c:v>
                </c:pt>
                <c:pt idx="6">
                  <c:v>0.40909090909090912</c:v>
                </c:pt>
                <c:pt idx="7">
                  <c:v>0.26666666666666666</c:v>
                </c:pt>
                <c:pt idx="8">
                  <c:v>0.13500000000000001</c:v>
                </c:pt>
                <c:pt idx="9">
                  <c:v>0.33333333333333331</c:v>
                </c:pt>
                <c:pt idx="10">
                  <c:v>0.13333333333333333</c:v>
                </c:pt>
                <c:pt idx="11">
                  <c:v>5.2999999999999999E-2</c:v>
                </c:pt>
                <c:pt idx="12">
                  <c:v>0.18181818181818182</c:v>
                </c:pt>
                <c:pt idx="13">
                  <c:v>0.20689655172413793</c:v>
                </c:pt>
                <c:pt idx="14">
                  <c:v>0.42899999999999999</c:v>
                </c:pt>
                <c:pt idx="15">
                  <c:v>0.13043478260869565</c:v>
                </c:pt>
                <c:pt idx="16">
                  <c:v>4.1666666666666664E-2</c:v>
                </c:pt>
                <c:pt idx="17">
                  <c:v>0.125</c:v>
                </c:pt>
              </c:numCache>
            </c:numRef>
          </c:val>
        </c:ser>
        <c:ser>
          <c:idx val="4"/>
          <c:order val="8"/>
          <c:tx>
            <c:strRef>
              <c:f>'Taules comparativa'!$B$86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comparativa'!$C$76:$T$77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comparativa'!$C$86:$T$86</c:f>
              <c:numCache>
                <c:formatCode>0.00%</c:formatCode>
                <c:ptCount val="18"/>
                <c:pt idx="0">
                  <c:v>3.7735849056603772E-2</c:v>
                </c:pt>
                <c:pt idx="1">
                  <c:v>3.5087719298245612E-2</c:v>
                </c:pt>
                <c:pt idx="2">
                  <c:v>0.115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2.2222222222222223E-2</c:v>
                </c:pt>
                <c:pt idx="8">
                  <c:v>0.108</c:v>
                </c:pt>
                <c:pt idx="9">
                  <c:v>6.6666666666666666E-2</c:v>
                </c:pt>
                <c:pt idx="10">
                  <c:v>0.13333333333333333</c:v>
                </c:pt>
                <c:pt idx="11">
                  <c:v>5.2999999999999999E-2</c:v>
                </c:pt>
                <c:pt idx="12">
                  <c:v>4.5454545454545456E-2</c:v>
                </c:pt>
                <c:pt idx="13">
                  <c:v>6.8965517241379309E-2</c:v>
                </c:pt>
                <c:pt idx="14">
                  <c:v>0</c:v>
                </c:pt>
                <c:pt idx="15">
                  <c:v>0.13043478260869565</c:v>
                </c:pt>
                <c:pt idx="16">
                  <c:v>8.3333333333333329E-2</c:v>
                </c:pt>
                <c:pt idx="17">
                  <c:v>0.125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5985792"/>
        <c:axId val="156052096"/>
      </c:barChart>
      <c:catAx>
        <c:axId val="155985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6052096"/>
        <c:crosses val="autoZero"/>
        <c:auto val="1"/>
        <c:lblAlgn val="ctr"/>
        <c:lblOffset val="100"/>
        <c:noMultiLvlLbl val="0"/>
      </c:catAx>
      <c:valAx>
        <c:axId val="15605209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985792"/>
        <c:crosses val="autoZero"/>
        <c:crossBetween val="between"/>
        <c:majorUnit val="0.25"/>
      </c:valAx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7322134733158353E-2"/>
          <c:y val="2.135814100062355E-2"/>
          <c:w val="0.58418971746178783"/>
          <c:h val="6.64811378560507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217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comparativa'!$B$95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9"/>
            <c:bubble3D val="0"/>
            <c:spPr>
              <a:ln>
                <a:noFill/>
              </a:ln>
            </c:spPr>
          </c:dPt>
          <c:dPt>
            <c:idx val="12"/>
            <c:bubble3D val="0"/>
            <c:spPr>
              <a:ln>
                <a:noFill/>
              </a:ln>
            </c:spPr>
          </c:dPt>
          <c:dPt>
            <c:idx val="15"/>
            <c:bubble3D val="0"/>
            <c:spPr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comparativa'!$C$93:$T$94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comparativa'!$C$95:$T$95</c:f>
              <c:numCache>
                <c:formatCode>0.00</c:formatCode>
                <c:ptCount val="18"/>
                <c:pt idx="0">
                  <c:v>5.6071428571428568</c:v>
                </c:pt>
                <c:pt idx="1">
                  <c:v>5.5</c:v>
                </c:pt>
                <c:pt idx="2" formatCode="#,##0.00">
                  <c:v>5.7727272727272734</c:v>
                </c:pt>
                <c:pt idx="3">
                  <c:v>5.8421052631578947</c:v>
                </c:pt>
                <c:pt idx="4">
                  <c:v>5.1428571428571441</c:v>
                </c:pt>
                <c:pt idx="5" formatCode="#,##0.00">
                  <c:v>5.8333333333333339</c:v>
                </c:pt>
                <c:pt idx="6">
                  <c:v>5.75</c:v>
                </c:pt>
                <c:pt idx="7">
                  <c:v>5.3793103448275872</c:v>
                </c:pt>
                <c:pt idx="8" formatCode="#,##0.00">
                  <c:v>5.4666666666666659</c:v>
                </c:pt>
                <c:pt idx="9">
                  <c:v>6</c:v>
                </c:pt>
                <c:pt idx="10">
                  <c:v>5.3589743589743586</c:v>
                </c:pt>
                <c:pt idx="11" formatCode="#,##0.00">
                  <c:v>5.7222222222222223</c:v>
                </c:pt>
                <c:pt idx="12">
                  <c:v>5.3478260869565215</c:v>
                </c:pt>
                <c:pt idx="13">
                  <c:v>5.6363636363636376</c:v>
                </c:pt>
                <c:pt idx="14" formatCode="#,##0.00">
                  <c:v>5.1428571428571432</c:v>
                </c:pt>
                <c:pt idx="15">
                  <c:v>5.375</c:v>
                </c:pt>
                <c:pt idx="16">
                  <c:v>5.3333333333333321</c:v>
                </c:pt>
                <c:pt idx="17" formatCode="#,##0.00">
                  <c:v>5.2500000000000009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comparativa'!$B$96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9"/>
            <c:bubble3D val="0"/>
            <c:spPr>
              <a:ln>
                <a:noFill/>
              </a:ln>
            </c:spPr>
          </c:dPt>
          <c:dPt>
            <c:idx val="12"/>
            <c:bubble3D val="0"/>
            <c:spPr>
              <a:ln>
                <a:noFill/>
              </a:ln>
            </c:spPr>
          </c:dPt>
          <c:dPt>
            <c:idx val="15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655792803479638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21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65599051008306E-2"/>
                  <c:y val="-6.9272151898734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358837485172014E-3"/>
                  <c:y val="7.04166666666670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comparativa'!$C$93:$T$94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comparativa'!$C$96:$T$96</c:f>
              <c:numCache>
                <c:formatCode>0.00</c:formatCode>
                <c:ptCount val="18"/>
                <c:pt idx="0">
                  <c:v>5.3392857142857144</c:v>
                </c:pt>
                <c:pt idx="1">
                  <c:v>4.5999999999999996</c:v>
                </c:pt>
                <c:pt idx="2" formatCode="#,##0.00">
                  <c:v>4.8181818181818183</c:v>
                </c:pt>
                <c:pt idx="3">
                  <c:v>4.8421052631578947</c:v>
                </c:pt>
                <c:pt idx="4">
                  <c:v>4.408163265306122</c:v>
                </c:pt>
                <c:pt idx="5" formatCode="#,##0.00">
                  <c:v>4.75</c:v>
                </c:pt>
                <c:pt idx="6">
                  <c:v>5.166666666666667</c:v>
                </c:pt>
                <c:pt idx="7">
                  <c:v>4.7931034482758621</c:v>
                </c:pt>
                <c:pt idx="8" formatCode="#,##0.00">
                  <c:v>4.7333333333333334</c:v>
                </c:pt>
                <c:pt idx="9">
                  <c:v>5.375</c:v>
                </c:pt>
                <c:pt idx="10">
                  <c:v>5.2307692307692308</c:v>
                </c:pt>
                <c:pt idx="11" formatCode="#,##0.00">
                  <c:v>5.5</c:v>
                </c:pt>
                <c:pt idx="12">
                  <c:v>5.0434782608695654</c:v>
                </c:pt>
                <c:pt idx="13">
                  <c:v>5.3636363636363642</c:v>
                </c:pt>
                <c:pt idx="14" formatCode="#,##0.00">
                  <c:v>4.2857142857142856</c:v>
                </c:pt>
                <c:pt idx="15">
                  <c:v>4.708333333333333</c:v>
                </c:pt>
                <c:pt idx="16">
                  <c:v>4.2592592592592595</c:v>
                </c:pt>
                <c:pt idx="17" formatCode="#,##0.00">
                  <c:v>4.125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comparativa'!$B$97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9"/>
            <c:bubble3D val="0"/>
            <c:spPr>
              <a:ln>
                <a:noFill/>
              </a:ln>
            </c:spPr>
          </c:dPt>
          <c:dPt>
            <c:idx val="12"/>
            <c:bubble3D val="0"/>
            <c:spPr>
              <a:ln>
                <a:noFill/>
              </a:ln>
            </c:spPr>
          </c:dPt>
          <c:dPt>
            <c:idx val="15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3511269276489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20086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04626334519483E-2"/>
                  <c:y val="-1.7585794655414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comparativa'!$C$93:$T$94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comparativa'!$C$97:$T$97</c:f>
              <c:numCache>
                <c:formatCode>0.00</c:formatCode>
                <c:ptCount val="18"/>
                <c:pt idx="0">
                  <c:v>4.6785714285714288</c:v>
                </c:pt>
                <c:pt idx="1">
                  <c:v>3.9</c:v>
                </c:pt>
                <c:pt idx="2" formatCode="#,##0.00">
                  <c:v>4.7727272727272734</c:v>
                </c:pt>
                <c:pt idx="3">
                  <c:v>4.7368421052631575</c:v>
                </c:pt>
                <c:pt idx="4">
                  <c:v>4.4897959183673457</c:v>
                </c:pt>
                <c:pt idx="5" formatCode="#,##0.00">
                  <c:v>4.0000000000000009</c:v>
                </c:pt>
                <c:pt idx="6">
                  <c:v>5.041666666666667</c:v>
                </c:pt>
                <c:pt idx="7">
                  <c:v>4.7586206896551726</c:v>
                </c:pt>
                <c:pt idx="8" formatCode="#,##0.00">
                  <c:v>4.7333333333333325</c:v>
                </c:pt>
                <c:pt idx="9">
                  <c:v>4.625</c:v>
                </c:pt>
                <c:pt idx="10">
                  <c:v>4.5384615384615383</c:v>
                </c:pt>
                <c:pt idx="11" formatCode="#,##0.00">
                  <c:v>4.7222222222222223</c:v>
                </c:pt>
                <c:pt idx="12">
                  <c:v>4.6956521739130439</c:v>
                </c:pt>
                <c:pt idx="13">
                  <c:v>5</c:v>
                </c:pt>
                <c:pt idx="14" formatCode="#,##0.00">
                  <c:v>3.4285714285714288</c:v>
                </c:pt>
                <c:pt idx="15">
                  <c:v>4.75</c:v>
                </c:pt>
                <c:pt idx="16">
                  <c:v>3.8518518518518521</c:v>
                </c:pt>
                <c:pt idx="17" formatCode="#,##0.00">
                  <c:v>5.25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comparativa'!$B$98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9"/>
            <c:bubble3D val="0"/>
            <c:spPr>
              <a:ln>
                <a:noFill/>
              </a:ln>
            </c:spPr>
          </c:dPt>
          <c:dPt>
            <c:idx val="12"/>
            <c:bubble3D val="0"/>
            <c:spPr>
              <a:ln>
                <a:noFill/>
              </a:ln>
            </c:spPr>
          </c:dPt>
          <c:dPt>
            <c:idx val="15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6188414393040729E-2"/>
                  <c:y val="-2.289029535864996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2.433157524613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8.1373066104078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75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643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909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337E-3"/>
                  <c:y val="-2.254728565835074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comparativa'!$C$93:$T$94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comparativa'!$C$98:$T$98</c:f>
              <c:numCache>
                <c:formatCode>0.00</c:formatCode>
                <c:ptCount val="18"/>
                <c:pt idx="0">
                  <c:v>3.9821428571428572</c:v>
                </c:pt>
                <c:pt idx="1">
                  <c:v>5.1000000000000005</c:v>
                </c:pt>
                <c:pt idx="2" formatCode="#,##0.00">
                  <c:v>3.8181818181818175</c:v>
                </c:pt>
                <c:pt idx="3">
                  <c:v>4.4210526315789478</c:v>
                </c:pt>
                <c:pt idx="4">
                  <c:v>3.9795918367346936</c:v>
                </c:pt>
                <c:pt idx="5" formatCode="#,##0.00">
                  <c:v>4.666666666666667</c:v>
                </c:pt>
                <c:pt idx="6">
                  <c:v>4.708333333333333</c:v>
                </c:pt>
                <c:pt idx="7">
                  <c:v>4.5172413793103443</c:v>
                </c:pt>
                <c:pt idx="8" formatCode="#,##0.00">
                  <c:v>4.833333333333333</c:v>
                </c:pt>
                <c:pt idx="9">
                  <c:v>4.5</c:v>
                </c:pt>
                <c:pt idx="10">
                  <c:v>4.3076923076923075</c:v>
                </c:pt>
                <c:pt idx="11" formatCode="#,##0.00">
                  <c:v>5.1111111111111107</c:v>
                </c:pt>
                <c:pt idx="12">
                  <c:v>4.4347826086956523</c:v>
                </c:pt>
                <c:pt idx="13">
                  <c:v>5.3636363636363642</c:v>
                </c:pt>
                <c:pt idx="14" formatCode="#,##0.00">
                  <c:v>3.5714285714285716</c:v>
                </c:pt>
                <c:pt idx="15">
                  <c:v>4.291666666666667</c:v>
                </c:pt>
                <c:pt idx="16">
                  <c:v>4.4074074074074066</c:v>
                </c:pt>
                <c:pt idx="17" formatCode="#,##0.00">
                  <c:v>3.875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comparativa'!$B$99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9"/>
            <c:bubble3D val="0"/>
            <c:spPr>
              <a:ln>
                <a:noFill/>
              </a:ln>
            </c:spPr>
          </c:dPt>
          <c:dPt>
            <c:idx val="12"/>
            <c:bubble3D val="0"/>
            <c:spPr>
              <a:ln>
                <a:noFill/>
              </a:ln>
            </c:spPr>
          </c:dPt>
          <c:dPt>
            <c:idx val="15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89996045869E-2"/>
                  <c:y val="6.104781997187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comparativa'!$C$93:$T$94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TECN. DE TELEC., ESPEC. EN SISTEMES ELECTRÒNICS</c:v>
                  </c:pt>
                  <c:pt idx="3">
                    <c:v>ENG. TECN. EN INFORMÀTICA DE GESTIÓ</c:v>
                  </c:pt>
                  <c:pt idx="6">
                    <c:v>ENG. TECN. INDUSTRIAL, ESPEC. EN MECÀNICA</c:v>
                  </c:pt>
                  <c:pt idx="9">
                    <c:v>ENG. TECN. INDUSTRIAL, ESPEC. EN ELECTRICITAT</c:v>
                  </c:pt>
                  <c:pt idx="12">
                    <c:v>ENG. TECN. INDUSTRIAL, ESPEC. EN ELECTRÒNICA INDUSTRIAL</c:v>
                  </c:pt>
                  <c:pt idx="15">
                    <c:v>ENG. TECN. INDUSTRIAL, ESPEC. EN QUÍMICA INDUSTRIAL</c:v>
                  </c:pt>
                </c:lvl>
              </c:multiLvlStrCache>
            </c:multiLvlStrRef>
          </c:cat>
          <c:val>
            <c:numRef>
              <c:f>'Taules comparativa'!$C$99:$T$99</c:f>
              <c:numCache>
                <c:formatCode>0.00</c:formatCode>
                <c:ptCount val="18"/>
                <c:pt idx="0">
                  <c:v>5.5090909090909088</c:v>
                </c:pt>
                <c:pt idx="1">
                  <c:v>5.5</c:v>
                </c:pt>
                <c:pt idx="2" formatCode="#,##0.00">
                  <c:v>5.7727272727272734</c:v>
                </c:pt>
                <c:pt idx="3">
                  <c:v>5.1578947368421053</c:v>
                </c:pt>
                <c:pt idx="4">
                  <c:v>4.8367346938775508</c:v>
                </c:pt>
                <c:pt idx="5" formatCode="#,##0.00">
                  <c:v>5.666666666666667</c:v>
                </c:pt>
                <c:pt idx="6">
                  <c:v>5.458333333333333</c:v>
                </c:pt>
                <c:pt idx="7">
                  <c:v>5.4333333333333336</c:v>
                </c:pt>
                <c:pt idx="8" formatCode="#,##0.00">
                  <c:v>5.4516129032258061</c:v>
                </c:pt>
                <c:pt idx="9">
                  <c:v>5.375</c:v>
                </c:pt>
                <c:pt idx="10">
                  <c:v>5.1794871794871797</c:v>
                </c:pt>
                <c:pt idx="11" formatCode="#,##0.00">
                  <c:v>5.7777777777777768</c:v>
                </c:pt>
                <c:pt idx="12">
                  <c:v>5.0869565217391308</c:v>
                </c:pt>
                <c:pt idx="13">
                  <c:v>5.8333333333333339</c:v>
                </c:pt>
                <c:pt idx="14" formatCode="#,##0.00">
                  <c:v>5.4285714285714279</c:v>
                </c:pt>
                <c:pt idx="15">
                  <c:v>5.083333333333333</c:v>
                </c:pt>
                <c:pt idx="16">
                  <c:v>5.185185185185186</c:v>
                </c:pt>
                <c:pt idx="17" formatCode="#,##0.00">
                  <c:v>5.375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85952"/>
        <c:axId val="156336896"/>
      </c:lineChart>
      <c:catAx>
        <c:axId val="15628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200" b="1" kern="2200" spc="0" baseline="0"/>
            </a:pPr>
            <a:endParaRPr lang="ca-ES"/>
          </a:p>
        </c:txPr>
        <c:crossAx val="156336896"/>
        <c:crossesAt val="3"/>
        <c:auto val="1"/>
        <c:lblAlgn val="ctr"/>
        <c:lblOffset val="100"/>
        <c:tickMarkSkip val="31999"/>
        <c:noMultiLvlLbl val="0"/>
      </c:catAx>
      <c:valAx>
        <c:axId val="156336896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5628595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753"/>
          <c:h val="0.16993917018284146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693743321610492E-2"/>
          <c:y val="0.15213223533157494"/>
          <c:w val="0.97169280185640161"/>
          <c:h val="0.56349035798683123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comparativa'!$B$116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comparativa'!$C$114:$S$115</c:f>
              <c:multiLvlStrCache>
                <c:ptCount val="17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comparativa'!$C$116:$S$116</c:f>
              <c:numCache>
                <c:formatCode>0.00%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0.66666666666666663</c:v>
                </c:pt>
                <c:pt idx="8">
                  <c:v>0.5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 formatCode="###0.0%">
                  <c:v>0.25</c:v>
                </c:pt>
                <c:pt idx="13" formatCode="###0.0%">
                  <c:v>0</c:v>
                </c:pt>
                <c:pt idx="14" formatCode="###0.0%">
                  <c:v>0.42857142857142855</c:v>
                </c:pt>
                <c:pt idx="15" formatCode="###0.0%">
                  <c:v>0</c:v>
                </c:pt>
                <c:pt idx="16" formatCode="###0.0%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'Taules comparativa'!$B$117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comparativa'!$C$114:$S$115</c:f>
              <c:multiLvlStrCache>
                <c:ptCount val="17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comparativa'!$C$117:$S$117</c:f>
              <c:numCache>
                <c:formatCode>0.00%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 formatCode="###0.0%">
                  <c:v>0.25</c:v>
                </c:pt>
                <c:pt idx="13" formatCode="###0.0%">
                  <c:v>1</c:v>
                </c:pt>
                <c:pt idx="14" formatCode="###0.0%">
                  <c:v>0</c:v>
                </c:pt>
                <c:pt idx="15" formatCode="###0.0%">
                  <c:v>1</c:v>
                </c:pt>
                <c:pt idx="16" formatCode="###0.0%">
                  <c:v>0.5</c:v>
                </c:pt>
              </c:numCache>
            </c:numRef>
          </c:val>
        </c:ser>
        <c:ser>
          <c:idx val="0"/>
          <c:order val="2"/>
          <c:tx>
            <c:strRef>
              <c:f>'Taules comparativa'!$B$118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comparativa'!$C$114:$S$115</c:f>
              <c:multiLvlStrCache>
                <c:ptCount val="17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comparativa'!$C$118:$S$118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0.16666666666666666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##0.0%">
                  <c:v>0</c:v>
                </c:pt>
                <c:pt idx="13" formatCode="###0.0%">
                  <c:v>0</c:v>
                </c:pt>
                <c:pt idx="14" formatCode="###0.0%">
                  <c:v>0.57142857142857151</c:v>
                </c:pt>
                <c:pt idx="15" formatCode="###0.0%">
                  <c:v>0</c:v>
                </c:pt>
                <c:pt idx="16" formatCode="###0.0%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comparativa'!$B$119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comparativa'!$C$114:$S$115</c:f>
              <c:multiLvlStrCache>
                <c:ptCount val="17"/>
                <c:lvl>
                  <c:pt idx="0">
                    <c:v>E.T.T. Sist. Electrònics</c:v>
                  </c:pt>
                  <c:pt idx="1">
                    <c:v>E.T. Inf. Gestió</c:v>
                  </c:pt>
                  <c:pt idx="2">
                    <c:v>E.T. Ind. Mecànica</c:v>
                  </c:pt>
                  <c:pt idx="3">
                    <c:v>E.T. Ind. Electricitat</c:v>
                  </c:pt>
                  <c:pt idx="4">
                    <c:v>E.T. Ind. Elec. Ind. </c:v>
                  </c:pt>
                  <c:pt idx="5">
                    <c:v>E.T. Ind. Química</c:v>
                  </c:pt>
                  <c:pt idx="6">
                    <c:v>E.T.T. Sist. Electrònics</c:v>
                  </c:pt>
                  <c:pt idx="7">
                    <c:v>E.T. Inf. Gestió</c:v>
                  </c:pt>
                  <c:pt idx="8">
                    <c:v>E.T. Ind. Mecànica</c:v>
                  </c:pt>
                  <c:pt idx="9">
                    <c:v>E.T. Ind. Electricitat</c:v>
                  </c:pt>
                  <c:pt idx="10">
                    <c:v>E.T. Ind. Elec. Ind. </c:v>
                  </c:pt>
                  <c:pt idx="11">
                    <c:v>E.T. Ind. Química</c:v>
                  </c:pt>
                  <c:pt idx="12">
                    <c:v>E.T.T. Sist. Electrònics</c:v>
                  </c:pt>
                  <c:pt idx="13">
                    <c:v>E.T. Inf. Gestió</c:v>
                  </c:pt>
                  <c:pt idx="14">
                    <c:v>E.T. Ind. Mecànica</c:v>
                  </c:pt>
                  <c:pt idx="15">
                    <c:v>E.T. Ind. Electricitat</c:v>
                  </c:pt>
                  <c:pt idx="16">
                    <c:v>E.T. Ind. Química</c:v>
                  </c:pt>
                </c:lvl>
                <c:lvl>
                  <c:pt idx="0">
                    <c:v>2008</c:v>
                  </c:pt>
                  <c:pt idx="6">
                    <c:v>2011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'Taules comparativa'!$C$119:$S$119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##0.0%">
                  <c:v>0.5</c:v>
                </c:pt>
                <c:pt idx="13" formatCode="###0.0%">
                  <c:v>0</c:v>
                </c:pt>
                <c:pt idx="14" formatCode="###0.0%">
                  <c:v>0</c:v>
                </c:pt>
                <c:pt idx="15" formatCode="###0.0%">
                  <c:v>0</c:v>
                </c:pt>
                <c:pt idx="16" formatCode="###0.0%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5878528"/>
        <c:axId val="156453120"/>
        <c:axId val="0"/>
      </c:bar3DChart>
      <c:catAx>
        <c:axId val="15587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1"/>
            </a:pPr>
            <a:endParaRPr lang="ca-ES"/>
          </a:p>
        </c:txPr>
        <c:crossAx val="156453120"/>
        <c:crosses val="autoZero"/>
        <c:auto val="1"/>
        <c:lblAlgn val="ctr"/>
        <c:lblOffset val="100"/>
        <c:noMultiLvlLbl val="0"/>
      </c:catAx>
      <c:valAx>
        <c:axId val="1564531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87852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68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comparativa'!$B$131</c:f>
              <c:strCache>
                <c:ptCount val="1"/>
                <c:pt idx="0">
                  <c:v>ENG. TECN. DE TELEC., ESPEC. EN SISTEMES ELECTRÒNICS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 rot="540000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comparativa'!$C$131:$K$131</c:f>
              <c:numCache>
                <c:formatCode>0.00%</c:formatCode>
                <c:ptCount val="9"/>
                <c:pt idx="0">
                  <c:v>0.10714285714285714</c:v>
                </c:pt>
                <c:pt idx="1">
                  <c:v>0.17857142857142858</c:v>
                </c:pt>
                <c:pt idx="2">
                  <c:v>7.1428571428571425E-2</c:v>
                </c:pt>
                <c:pt idx="3">
                  <c:v>5.2631578947368418E-2</c:v>
                </c:pt>
                <c:pt idx="4">
                  <c:v>0.24561403508771928</c:v>
                </c:pt>
                <c:pt idx="5">
                  <c:v>7.0175438596491224E-2</c:v>
                </c:pt>
                <c:pt idx="6" formatCode="###0.0%">
                  <c:v>0.15384615384615385</c:v>
                </c:pt>
                <c:pt idx="7" formatCode="###0.0%">
                  <c:v>0.30769230769230771</c:v>
                </c:pt>
                <c:pt idx="8" formatCode="###0.0%">
                  <c:v>3.8461538461538464E-2</c:v>
                </c:pt>
              </c:numCache>
            </c:numRef>
          </c:val>
        </c:ser>
        <c:ser>
          <c:idx val="1"/>
          <c:order val="1"/>
          <c:tx>
            <c:strRef>
              <c:f>'Taules comparativa'!$B$132</c:f>
              <c:strCache>
                <c:ptCount val="1"/>
                <c:pt idx="0">
                  <c:v>ENG. TECN. EN INFORMÀTICA DE GESTIÓ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delete val="1"/>
            </c:dLbl>
            <c:numFmt formatCode="0%" sourceLinked="0"/>
            <c:txPr>
              <a:bodyPr rot="540000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comparativa'!$C$132:$K$132</c:f>
              <c:numCache>
                <c:formatCode>0.00%</c:formatCode>
                <c:ptCount val="9"/>
                <c:pt idx="0">
                  <c:v>0.15789473684210525</c:v>
                </c:pt>
                <c:pt idx="1">
                  <c:v>0.15789473684210525</c:v>
                </c:pt>
                <c:pt idx="2">
                  <c:v>5.2631578947368418E-2</c:v>
                </c:pt>
                <c:pt idx="3">
                  <c:v>9.375E-2</c:v>
                </c:pt>
                <c:pt idx="4">
                  <c:v>0.125</c:v>
                </c:pt>
                <c:pt idx="5">
                  <c:v>0</c:v>
                </c:pt>
                <c:pt idx="6" formatCode="###0.0%">
                  <c:v>0.15384615384615385</c:v>
                </c:pt>
                <c:pt idx="7" formatCode="###0.0%">
                  <c:v>0</c:v>
                </c:pt>
                <c:pt idx="8" formatCode="###0.0%">
                  <c:v>7.6923076923076927E-2</c:v>
                </c:pt>
              </c:numCache>
            </c:numRef>
          </c:val>
        </c:ser>
        <c:ser>
          <c:idx val="2"/>
          <c:order val="2"/>
          <c:tx>
            <c:strRef>
              <c:f>'Taules comparativa'!$B$133</c:f>
              <c:strCache>
                <c:ptCount val="1"/>
                <c:pt idx="0">
                  <c:v>ENG. TECN. INDUSTRIAL, ESPEC.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comparativa'!$C$133:$K$133</c:f>
              <c:numCache>
                <c:formatCode>0.00%</c:formatCode>
                <c:ptCount val="9"/>
                <c:pt idx="0">
                  <c:v>4.1666666666666664E-2</c:v>
                </c:pt>
                <c:pt idx="1">
                  <c:v>0.41666666666666669</c:v>
                </c:pt>
                <c:pt idx="2">
                  <c:v>0.125</c:v>
                </c:pt>
                <c:pt idx="3">
                  <c:v>0.13333333333333333</c:v>
                </c:pt>
                <c:pt idx="4">
                  <c:v>0.15555555555555556</c:v>
                </c:pt>
                <c:pt idx="5">
                  <c:v>8.8888888888888892E-2</c:v>
                </c:pt>
                <c:pt idx="6" formatCode="###0.0%">
                  <c:v>0.125</c:v>
                </c:pt>
                <c:pt idx="7" formatCode="###0.0%">
                  <c:v>0.17499999999999999</c:v>
                </c:pt>
                <c:pt idx="8" formatCode="###0.0%">
                  <c:v>0.17499999999999999</c:v>
                </c:pt>
              </c:numCache>
            </c:numRef>
          </c:val>
        </c:ser>
        <c:ser>
          <c:idx val="3"/>
          <c:order val="3"/>
          <c:tx>
            <c:strRef>
              <c:f>'Taules comparativa'!$B$134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comparativa'!$C$134:$K$134</c:f>
              <c:numCache>
                <c:formatCode>0.00%</c:formatCode>
                <c:ptCount val="9"/>
                <c:pt idx="0">
                  <c:v>0</c:v>
                </c:pt>
                <c:pt idx="1">
                  <c:v>0.3125</c:v>
                </c:pt>
                <c:pt idx="2">
                  <c:v>0.125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0.2</c:v>
                </c:pt>
                <c:pt idx="6" formatCode="###0.0%">
                  <c:v>0.26315789473684209</c:v>
                </c:pt>
                <c:pt idx="7" formatCode="###0.0%">
                  <c:v>0.31578947368421051</c:v>
                </c:pt>
                <c:pt idx="8" formatCode="###0.0%">
                  <c:v>5.2631578947368425E-2</c:v>
                </c:pt>
              </c:numCache>
            </c:numRef>
          </c:val>
        </c:ser>
        <c:ser>
          <c:idx val="4"/>
          <c:order val="4"/>
          <c:tx>
            <c:strRef>
              <c:f>'Taules comparativa'!$B$135</c:f>
              <c:strCache>
                <c:ptCount val="1"/>
                <c:pt idx="0">
                  <c:v>ENG. TECN. INDUSTRIAL, ESPEC.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comparativa'!$C$135:$K$135</c:f>
              <c:numCache>
                <c:formatCode>0.00%</c:formatCode>
                <c:ptCount val="9"/>
                <c:pt idx="0">
                  <c:v>4.3478260869565216E-2</c:v>
                </c:pt>
                <c:pt idx="1">
                  <c:v>0.30434782608695654</c:v>
                </c:pt>
                <c:pt idx="2">
                  <c:v>0</c:v>
                </c:pt>
                <c:pt idx="3">
                  <c:v>0.20689655172413793</c:v>
                </c:pt>
                <c:pt idx="4">
                  <c:v>0.20689655172413793</c:v>
                </c:pt>
                <c:pt idx="5">
                  <c:v>6.8965517241379309E-2</c:v>
                </c:pt>
                <c:pt idx="6" formatCode="###0.0%">
                  <c:v>0</c:v>
                </c:pt>
                <c:pt idx="7" formatCode="###0.0%">
                  <c:v>0.28571428571428575</c:v>
                </c:pt>
                <c:pt idx="8" formatCode="###0.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'Taules comparativa'!$B$136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comparativa'!$C$136:$K$136</c:f>
              <c:numCache>
                <c:formatCode>0.00%</c:formatCode>
                <c:ptCount val="9"/>
                <c:pt idx="0">
                  <c:v>0.08</c:v>
                </c:pt>
                <c:pt idx="1">
                  <c:v>0.12</c:v>
                </c:pt>
                <c:pt idx="2">
                  <c:v>0</c:v>
                </c:pt>
                <c:pt idx="3">
                  <c:v>4.1666666666666664E-2</c:v>
                </c:pt>
                <c:pt idx="4">
                  <c:v>8.3333333333333329E-2</c:v>
                </c:pt>
                <c:pt idx="5">
                  <c:v>4.1666666666666664E-2</c:v>
                </c:pt>
                <c:pt idx="6" formatCode="###0.0%">
                  <c:v>0.1</c:v>
                </c:pt>
                <c:pt idx="7" formatCode="###0.0%">
                  <c:v>0.2</c:v>
                </c:pt>
                <c:pt idx="8" formatCode="###0.0%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6721536"/>
        <c:axId val="156723072"/>
        <c:axId val="0"/>
      </c:bar3DChart>
      <c:catAx>
        <c:axId val="156721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6723072"/>
        <c:crosses val="autoZero"/>
        <c:auto val="1"/>
        <c:lblAlgn val="ctr"/>
        <c:lblOffset val="100"/>
        <c:noMultiLvlLbl val="0"/>
      </c:catAx>
      <c:valAx>
        <c:axId val="156723072"/>
        <c:scaling>
          <c:orientation val="minMax"/>
          <c:max val="0.5"/>
        </c:scaling>
        <c:delete val="0"/>
        <c:axPos val="l"/>
        <c:numFmt formatCode="0%" sourceLinked="0"/>
        <c:majorTickMark val="out"/>
        <c:minorTickMark val="none"/>
        <c:tickLblPos val="nextTo"/>
        <c:crossAx val="15672153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2378227757466476"/>
          <c:y val="2.2259283657898591E-2"/>
          <c:w val="0.82901097319894479"/>
          <c:h val="7.7682524978495468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comparativa'!$B$44</c:f>
              <c:strCache>
                <c:ptCount val="1"/>
                <c:pt idx="0">
                  <c:v>E.T.T. Sist. Electrònics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comparativa'!$C$44:$H$44</c:f>
              <c:numCache>
                <c:formatCode>General</c:formatCode>
                <c:ptCount val="6"/>
                <c:pt idx="0">
                  <c:v>0.44642857142857145</c:v>
                </c:pt>
                <c:pt idx="1">
                  <c:v>0.17857142857142858</c:v>
                </c:pt>
                <c:pt idx="2">
                  <c:v>0.16071428571428573</c:v>
                </c:pt>
                <c:pt idx="3">
                  <c:v>5.3571428571428568E-2</c:v>
                </c:pt>
                <c:pt idx="4">
                  <c:v>3.5714285714285712E-2</c:v>
                </c:pt>
                <c:pt idx="5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'[1]Taules comparativa'!$B$45</c:f>
              <c:strCache>
                <c:ptCount val="1"/>
                <c:pt idx="0">
                  <c:v>E.T. Inf. Gestió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comparativa'!$C$45:$H$45</c:f>
              <c:numCache>
                <c:formatCode>General</c:formatCode>
                <c:ptCount val="6"/>
                <c:pt idx="0">
                  <c:v>0.52631578947368418</c:v>
                </c:pt>
                <c:pt idx="1">
                  <c:v>5.2631578947368418E-2</c:v>
                </c:pt>
                <c:pt idx="2">
                  <c:v>0.15789473684210525</c:v>
                </c:pt>
                <c:pt idx="3">
                  <c:v>0</c:v>
                </c:pt>
                <c:pt idx="4">
                  <c:v>0.21052631578947367</c:v>
                </c:pt>
                <c:pt idx="5">
                  <c:v>5.2631578947368418E-2</c:v>
                </c:pt>
              </c:numCache>
            </c:numRef>
          </c:val>
        </c:ser>
        <c:ser>
          <c:idx val="2"/>
          <c:order val="2"/>
          <c:tx>
            <c:strRef>
              <c:f>'[1]Taules comparativa'!$B$46</c:f>
              <c:strCache>
                <c:ptCount val="1"/>
                <c:pt idx="0">
                  <c:v>E.T. Ind.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comparativa'!$C$46:$H$46</c:f>
              <c:numCache>
                <c:formatCode>General</c:formatCode>
                <c:ptCount val="6"/>
                <c:pt idx="0">
                  <c:v>0.70833333333333337</c:v>
                </c:pt>
                <c:pt idx="1">
                  <c:v>4.1666666666666664E-2</c:v>
                </c:pt>
                <c:pt idx="2">
                  <c:v>0.125</c:v>
                </c:pt>
                <c:pt idx="3">
                  <c:v>0</c:v>
                </c:pt>
                <c:pt idx="4">
                  <c:v>4.1666666666666664E-2</c:v>
                </c:pt>
                <c:pt idx="5">
                  <c:v>8.3333333333333329E-2</c:v>
                </c:pt>
              </c:numCache>
            </c:numRef>
          </c:val>
        </c:ser>
        <c:ser>
          <c:idx val="3"/>
          <c:order val="3"/>
          <c:tx>
            <c:strRef>
              <c:f>'[1]Taules comparativa'!$B$47</c:f>
              <c:strCache>
                <c:ptCount val="1"/>
                <c:pt idx="0">
                  <c:v>E.T. Ind.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comparativa'!$C$47:$H$47</c:f>
              <c:numCache>
                <c:formatCode>General</c:formatCode>
                <c:ptCount val="6"/>
                <c:pt idx="0">
                  <c:v>0.75</c:v>
                </c:pt>
                <c:pt idx="1">
                  <c:v>0.125</c:v>
                </c:pt>
                <c:pt idx="2">
                  <c:v>6.25E-2</c:v>
                </c:pt>
                <c:pt idx="3">
                  <c:v>0</c:v>
                </c:pt>
                <c:pt idx="4">
                  <c:v>6.25E-2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'[1]Taules comparativa'!$B$48</c:f>
              <c:strCache>
                <c:ptCount val="1"/>
                <c:pt idx="0">
                  <c:v>E.T. Ind. Elec. Ind.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comparativa'!$C$48:$H$48</c:f>
              <c:numCache>
                <c:formatCode>General</c:formatCode>
                <c:ptCount val="6"/>
                <c:pt idx="0">
                  <c:v>0.52173913043478259</c:v>
                </c:pt>
                <c:pt idx="1">
                  <c:v>8.6956521739130432E-2</c:v>
                </c:pt>
                <c:pt idx="2">
                  <c:v>0.17391304347826086</c:v>
                </c:pt>
                <c:pt idx="3">
                  <c:v>4.3478260869565216E-2</c:v>
                </c:pt>
                <c:pt idx="4">
                  <c:v>8.6956521739130432E-2</c:v>
                </c:pt>
                <c:pt idx="5">
                  <c:v>8.6956521739130432E-2</c:v>
                </c:pt>
              </c:numCache>
            </c:numRef>
          </c:val>
        </c:ser>
        <c:ser>
          <c:idx val="5"/>
          <c:order val="5"/>
          <c:tx>
            <c:strRef>
              <c:f>'[1]Taules comparativa'!$B$49</c:f>
              <c:strCache>
                <c:ptCount val="1"/>
                <c:pt idx="0">
                  <c:v>E.T. Ind.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comparativa'!$C$49:$H$49</c:f>
              <c:numCache>
                <c:formatCode>General</c:formatCode>
                <c:ptCount val="6"/>
                <c:pt idx="0">
                  <c:v>0.44</c:v>
                </c:pt>
                <c:pt idx="1">
                  <c:v>0.16</c:v>
                </c:pt>
                <c:pt idx="2">
                  <c:v>0.16</c:v>
                </c:pt>
                <c:pt idx="3">
                  <c:v>0.08</c:v>
                </c:pt>
                <c:pt idx="4">
                  <c:v>0.12</c:v>
                </c:pt>
                <c:pt idx="5">
                  <c:v>0.04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6809472"/>
        <c:axId val="156815360"/>
        <c:axId val="0"/>
      </c:bar3DChart>
      <c:catAx>
        <c:axId val="156809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6815360"/>
        <c:crosses val="autoZero"/>
        <c:auto val="1"/>
        <c:lblAlgn val="ctr"/>
        <c:lblOffset val="100"/>
        <c:noMultiLvlLbl val="0"/>
      </c:catAx>
      <c:valAx>
        <c:axId val="15681536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68094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5123013057696733"/>
          <c:y val="2.1917834992786937E-2"/>
          <c:w val="0.22935994500387097"/>
          <c:h val="0.37618595599899285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comparativa'!$I$53</c:f>
              <c:strCache>
                <c:ptCount val="1"/>
                <c:pt idx="0">
                  <c:v>E.T.T. Sist. Electrònics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comparativa'!$J$51:$O$52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comparativa'!$J$53:$O$53</c:f>
              <c:numCache>
                <c:formatCode>General</c:formatCode>
                <c:ptCount val="6"/>
                <c:pt idx="0">
                  <c:v>0.33333333333333331</c:v>
                </c:pt>
                <c:pt idx="1">
                  <c:v>0.17543859649122806</c:v>
                </c:pt>
                <c:pt idx="2">
                  <c:v>0.12280701754385964</c:v>
                </c:pt>
                <c:pt idx="3">
                  <c:v>5.2631578947368418E-2</c:v>
                </c:pt>
                <c:pt idx="4">
                  <c:v>7.0175438596491224E-2</c:v>
                </c:pt>
                <c:pt idx="5">
                  <c:v>0.24561403508771928</c:v>
                </c:pt>
              </c:numCache>
            </c:numRef>
          </c:val>
        </c:ser>
        <c:ser>
          <c:idx val="1"/>
          <c:order val="1"/>
          <c:tx>
            <c:strRef>
              <c:f>'[1]Taules comparativa'!$I$54</c:f>
              <c:strCache>
                <c:ptCount val="1"/>
                <c:pt idx="0">
                  <c:v>E.T. Inf. Gestió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comparativa'!$J$51:$O$52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comparativa'!$J$54:$O$54</c:f>
              <c:numCache>
                <c:formatCode>General</c:formatCode>
                <c:ptCount val="6"/>
                <c:pt idx="0">
                  <c:v>0.5625</c:v>
                </c:pt>
                <c:pt idx="1">
                  <c:v>0</c:v>
                </c:pt>
                <c:pt idx="2">
                  <c:v>0.1875</c:v>
                </c:pt>
                <c:pt idx="3">
                  <c:v>3.125E-2</c:v>
                </c:pt>
                <c:pt idx="4">
                  <c:v>0.125</c:v>
                </c:pt>
                <c:pt idx="5">
                  <c:v>9.375E-2</c:v>
                </c:pt>
              </c:numCache>
            </c:numRef>
          </c:val>
        </c:ser>
        <c:ser>
          <c:idx val="2"/>
          <c:order val="2"/>
          <c:tx>
            <c:strRef>
              <c:f>'[1]Taules comparativa'!$I$55</c:f>
              <c:strCache>
                <c:ptCount val="1"/>
                <c:pt idx="0">
                  <c:v>E.T. Ind.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comparativa'!$J$51:$O$52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comparativa'!$J$55:$O$55</c:f>
              <c:numCache>
                <c:formatCode>General</c:formatCode>
                <c:ptCount val="6"/>
                <c:pt idx="0">
                  <c:v>0.68888888888888888</c:v>
                </c:pt>
                <c:pt idx="1">
                  <c:v>0.13333333333333333</c:v>
                </c:pt>
                <c:pt idx="2">
                  <c:v>0</c:v>
                </c:pt>
                <c:pt idx="3">
                  <c:v>4.4444444444444446E-2</c:v>
                </c:pt>
                <c:pt idx="4">
                  <c:v>4.4444444444444446E-2</c:v>
                </c:pt>
                <c:pt idx="5">
                  <c:v>8.8888888888888892E-2</c:v>
                </c:pt>
              </c:numCache>
            </c:numRef>
          </c:val>
        </c:ser>
        <c:ser>
          <c:idx val="3"/>
          <c:order val="3"/>
          <c:tx>
            <c:strRef>
              <c:f>'[1]Taules comparativa'!$I$56</c:f>
              <c:strCache>
                <c:ptCount val="1"/>
                <c:pt idx="0">
                  <c:v>E.T. Ind.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comparativa'!$J$51:$O$52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comparativa'!$J$56:$O$56</c:f>
              <c:numCache>
                <c:formatCode>General</c:formatCode>
                <c:ptCount val="6"/>
                <c:pt idx="0">
                  <c:v>0.66666666666666663</c:v>
                </c:pt>
                <c:pt idx="1">
                  <c:v>0</c:v>
                </c:pt>
                <c:pt idx="2">
                  <c:v>6.6666666666666666E-2</c:v>
                </c:pt>
                <c:pt idx="3">
                  <c:v>0</c:v>
                </c:pt>
                <c:pt idx="4">
                  <c:v>0.26666666666666666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'[1]Taules comparativa'!$I$57</c:f>
              <c:strCache>
                <c:ptCount val="1"/>
                <c:pt idx="0">
                  <c:v>E.T. Ind. Elec. Ind.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comparativa'!$J$51:$O$52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comparativa'!$J$57:$O$57</c:f>
              <c:numCache>
                <c:formatCode>General</c:formatCode>
                <c:ptCount val="6"/>
                <c:pt idx="0">
                  <c:v>0.44827586206896552</c:v>
                </c:pt>
                <c:pt idx="1">
                  <c:v>0.10344827586206896</c:v>
                </c:pt>
                <c:pt idx="2">
                  <c:v>0.20689655172413793</c:v>
                </c:pt>
                <c:pt idx="3">
                  <c:v>0.10344827586206896</c:v>
                </c:pt>
                <c:pt idx="4">
                  <c:v>6.8965517241379309E-2</c:v>
                </c:pt>
                <c:pt idx="5">
                  <c:v>6.8965517241379309E-2</c:v>
                </c:pt>
              </c:numCache>
            </c:numRef>
          </c:val>
        </c:ser>
        <c:ser>
          <c:idx val="5"/>
          <c:order val="5"/>
          <c:tx>
            <c:strRef>
              <c:f>'[1]Taules comparativa'!$I$58</c:f>
              <c:strCache>
                <c:ptCount val="1"/>
                <c:pt idx="0">
                  <c:v>E.T. Ind.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comparativa'!$J$51:$O$52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comparativa'!$J$58:$O$58</c:f>
              <c:numCache>
                <c:formatCode>General</c:formatCode>
                <c:ptCount val="6"/>
                <c:pt idx="0">
                  <c:v>0.33333333333333331</c:v>
                </c:pt>
                <c:pt idx="1">
                  <c:v>8.3333333333333329E-2</c:v>
                </c:pt>
                <c:pt idx="2">
                  <c:v>0.20833333333333334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0.20833333333333334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6992256"/>
        <c:axId val="156993792"/>
        <c:axId val="0"/>
      </c:bar3DChart>
      <c:catAx>
        <c:axId val="156992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6993792"/>
        <c:crosses val="autoZero"/>
        <c:auto val="1"/>
        <c:lblAlgn val="ctr"/>
        <c:lblOffset val="100"/>
        <c:noMultiLvlLbl val="0"/>
      </c:catAx>
      <c:valAx>
        <c:axId val="15699379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69922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3889872452481011"/>
          <c:y val="1.8563535969970929E-2"/>
          <c:w val="0.22935994500387097"/>
          <c:h val="0.37618595599899285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80814814814815"/>
          <c:y val="0.19054919058666286"/>
          <c:w val="0.80009259259259258"/>
          <c:h val="0.5718913888888889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Resum!$AE$9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Resum!$AD$10:$AD$16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Resum!$AE$10:$AE$16</c:f>
              <c:numCache>
                <c:formatCode>###0.0%</c:formatCode>
                <c:ptCount val="7"/>
                <c:pt idx="0">
                  <c:v>0.71399999999999997</c:v>
                </c:pt>
                <c:pt idx="1">
                  <c:v>0.65400000000000003</c:v>
                </c:pt>
                <c:pt idx="2">
                  <c:v>0.69199999999999995</c:v>
                </c:pt>
                <c:pt idx="3">
                  <c:v>0.73699999999999999</c:v>
                </c:pt>
                <c:pt idx="4">
                  <c:v>0.85699999999999998</c:v>
                </c:pt>
                <c:pt idx="5">
                  <c:v>0.65800000000000003</c:v>
                </c:pt>
                <c:pt idx="6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Resum!$AF$9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Resum!$AD$10:$AD$16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Resum!$AF$10:$AF$16</c:f>
              <c:numCache>
                <c:formatCode>###0.0%</c:formatCode>
                <c:ptCount val="7"/>
                <c:pt idx="0">
                  <c:v>0.14299999999999999</c:v>
                </c:pt>
                <c:pt idx="1">
                  <c:v>7.6999999999999999E-2</c:v>
                </c:pt>
                <c:pt idx="2">
                  <c:v>7.6999999999999999E-2</c:v>
                </c:pt>
                <c:pt idx="3">
                  <c:v>0.105</c:v>
                </c:pt>
                <c:pt idx="4">
                  <c:v>0</c:v>
                </c:pt>
                <c:pt idx="5">
                  <c:v>5.2999999999999999E-2</c:v>
                </c:pt>
                <c:pt idx="6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Resum!$AG$9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Resum!$AD$10:$AD$16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Resum!$AG$10:$AG$16</c:f>
              <c:numCache>
                <c:formatCode>###0.0%</c:formatCode>
                <c:ptCount val="7"/>
                <c:pt idx="0">
                  <c:v>0.14299999999999999</c:v>
                </c:pt>
                <c:pt idx="1">
                  <c:v>0.26900000000000002</c:v>
                </c:pt>
                <c:pt idx="2">
                  <c:v>0.23100000000000001</c:v>
                </c:pt>
                <c:pt idx="3">
                  <c:v>0.158</c:v>
                </c:pt>
                <c:pt idx="4">
                  <c:v>0.14299999999999999</c:v>
                </c:pt>
                <c:pt idx="5">
                  <c:v>0.26300000000000001</c:v>
                </c:pt>
                <c:pt idx="6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Resum!$AH$9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Resum!$AD$10:$AD$16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Resum!$AH$10:$AH$16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2.5999999999999999E-2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Resum!$AI$9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Resum!$AD$10:$AD$16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Resum!$AI$10:$AI$16</c:f>
              <c:numCache>
                <c:formatCode>###0.0%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2619520"/>
        <c:axId val="112621056"/>
        <c:axId val="0"/>
      </c:bar3DChart>
      <c:catAx>
        <c:axId val="112619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2621056"/>
        <c:crosses val="autoZero"/>
        <c:auto val="1"/>
        <c:lblAlgn val="ctr"/>
        <c:lblOffset val="100"/>
        <c:noMultiLvlLbl val="0"/>
      </c:catAx>
      <c:valAx>
        <c:axId val="1126210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26195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665793650588164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Gràfics!$T$192</c:f>
              <c:strCache>
                <c:ptCount val="1"/>
                <c:pt idx="0">
                  <c:v>ENGINYERIA EN AUTOMÀTICA I ELECTRÒNICA INDUSTRIAL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Gràfics!$U$192:$Z$192</c:f>
              <c:numCache>
                <c:formatCode>###0.0%</c:formatCode>
                <c:ptCount val="6"/>
                <c:pt idx="0">
                  <c:v>0.14285714285714285</c:v>
                </c:pt>
                <c:pt idx="1">
                  <c:v>0.2857142857142857</c:v>
                </c:pt>
                <c:pt idx="2">
                  <c:v>0.42857142857142855</c:v>
                </c:pt>
                <c:pt idx="3">
                  <c:v>0</c:v>
                </c:pt>
                <c:pt idx="4">
                  <c:v>0</c:v>
                </c:pt>
                <c:pt idx="5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Gràfics!$T$193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Gràfics!$U$193:$Z$193</c:f>
              <c:numCache>
                <c:formatCode>###0.0%</c:formatCode>
                <c:ptCount val="6"/>
                <c:pt idx="0">
                  <c:v>0.38461538461538464</c:v>
                </c:pt>
                <c:pt idx="1">
                  <c:v>0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0.19230769230769232</c:v>
                </c:pt>
                <c:pt idx="5">
                  <c:v>0.26923076923076922</c:v>
                </c:pt>
              </c:numCache>
            </c:numRef>
          </c:val>
        </c:ser>
        <c:ser>
          <c:idx val="2"/>
          <c:order val="2"/>
          <c:tx>
            <c:strRef>
              <c:f>Gràfics!$T$194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Gràfics!$U$194:$Z$194</c:f>
              <c:numCache>
                <c:formatCode>###0.0%</c:formatCode>
                <c:ptCount val="6"/>
                <c:pt idx="0">
                  <c:v>0.84615384615384615</c:v>
                </c:pt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Gràfics!$T$195</c:f>
              <c:strCache>
                <c:ptCount val="1"/>
                <c:pt idx="0">
                  <c:v>ENGINYERIA TÈCNICA INDUSTRIAL, ESPECIALITAT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Gràfics!$U$195:$Z$195</c:f>
              <c:numCache>
                <c:formatCode>###0.0%</c:formatCode>
                <c:ptCount val="6"/>
                <c:pt idx="0">
                  <c:v>0.52631578947368418</c:v>
                </c:pt>
                <c:pt idx="1">
                  <c:v>0</c:v>
                </c:pt>
                <c:pt idx="2">
                  <c:v>0.15789473684210525</c:v>
                </c:pt>
                <c:pt idx="3">
                  <c:v>0.10526315789473684</c:v>
                </c:pt>
                <c:pt idx="4">
                  <c:v>0.15789473684210525</c:v>
                </c:pt>
                <c:pt idx="5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Gràfics!$T$196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Gràfics!$U$196:$Z$196</c:f>
              <c:numCache>
                <c:formatCode>###0.0%</c:formatCode>
                <c:ptCount val="6"/>
                <c:pt idx="0">
                  <c:v>0.42857142857142855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0.2857142857142857</c:v>
                </c:pt>
              </c:numCache>
            </c:numRef>
          </c:val>
        </c:ser>
        <c:ser>
          <c:idx val="5"/>
          <c:order val="5"/>
          <c:tx>
            <c:strRef>
              <c:f>Gràfics!$T$197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Gràfics!$U$197:$Z$197</c:f>
              <c:numCache>
                <c:formatCode>###0.0%</c:formatCode>
                <c:ptCount val="6"/>
                <c:pt idx="0">
                  <c:v>0.78947368421052633</c:v>
                </c:pt>
                <c:pt idx="1">
                  <c:v>7.8947368421052627E-2</c:v>
                </c:pt>
                <c:pt idx="2">
                  <c:v>0</c:v>
                </c:pt>
                <c:pt idx="3">
                  <c:v>0</c:v>
                </c:pt>
                <c:pt idx="4">
                  <c:v>2.6315789473684209E-2</c:v>
                </c:pt>
                <c:pt idx="5">
                  <c:v>0.10526315789473684</c:v>
                </c:pt>
              </c:numCache>
            </c:numRef>
          </c:val>
        </c:ser>
        <c:ser>
          <c:idx val="6"/>
          <c:order val="6"/>
          <c:tx>
            <c:strRef>
              <c:f>Gràfics!$T$198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Gràfics!$U$190:$Z$191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Gràfics!$U$198:$Z$198</c:f>
              <c:numCache>
                <c:formatCode>###0.0%</c:formatCode>
                <c:ptCount val="6"/>
                <c:pt idx="0">
                  <c:v>0.375</c:v>
                </c:pt>
                <c:pt idx="1">
                  <c:v>0.25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7323264"/>
        <c:axId val="157324800"/>
        <c:axId val="0"/>
      </c:bar3DChart>
      <c:catAx>
        <c:axId val="157323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7324800"/>
        <c:crosses val="autoZero"/>
        <c:auto val="1"/>
        <c:lblAlgn val="ctr"/>
        <c:lblOffset val="100"/>
        <c:noMultiLvlLbl val="0"/>
      </c:catAx>
      <c:valAx>
        <c:axId val="15732480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73232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3266880756274453"/>
          <c:y val="1.1854937924338636E-2"/>
          <c:w val="0.63384187706656236"/>
          <c:h val="0.54286688503945657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%</a:t>
            </a:r>
            <a:r>
              <a:rPr lang="ca-ES" u="sng" baseline="0"/>
              <a:t> de titulats que guanyen més de 30.000€ bruts anuals</a:t>
            </a:r>
            <a:endParaRPr lang="ca-ES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3910185185185185E-2"/>
          <c:y val="0.21030888888888888"/>
          <c:w val="0.69450703703703698"/>
          <c:h val="0.5907313888888888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Resum!$Z$63:$Z$69</c:f>
              <c:strCache>
                <c:ptCount val="7"/>
                <c:pt idx="0">
                  <c:v>Eng. Automàtica i Electrònica Industrial</c:v>
                </c:pt>
                <c:pt idx="1">
                  <c:v>Eng. Tèc. Telec., esp. Sistemes Electrònics</c:v>
                </c:pt>
                <c:pt idx="2">
                  <c:v>Eng. Tèc. Informàtica de Gestió</c:v>
                </c:pt>
                <c:pt idx="3">
                  <c:v>Eng. Tèc. Ind., esp. Electricitat</c:v>
                </c:pt>
                <c:pt idx="4">
                  <c:v>Eng. Tèc. Ind., esp. Electrònica Industrial</c:v>
                </c:pt>
                <c:pt idx="5">
                  <c:v>Eng. Tèc. Ind., esp. Mecànica</c:v>
                </c:pt>
                <c:pt idx="6">
                  <c:v>Eng. Tèc. Ind. Esp. Química Industrial</c:v>
                </c:pt>
              </c:strCache>
            </c:strRef>
          </c:cat>
          <c:val>
            <c:numRef>
              <c:f>Resum!$AA$63:$AA$69</c:f>
              <c:numCache>
                <c:formatCode>0.0%</c:formatCode>
                <c:ptCount val="7"/>
                <c:pt idx="0">
                  <c:v>0.28599999999999998</c:v>
                </c:pt>
                <c:pt idx="1">
                  <c:v>0.153</c:v>
                </c:pt>
                <c:pt idx="2">
                  <c:v>8.3000000000000004E-2</c:v>
                </c:pt>
                <c:pt idx="3">
                  <c:v>0.106</c:v>
                </c:pt>
                <c:pt idx="4">
                  <c:v>0.42899999999999999</c:v>
                </c:pt>
                <c:pt idx="5">
                  <c:v>0.24299999999999999</c:v>
                </c:pt>
                <c:pt idx="6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40416"/>
        <c:axId val="117366784"/>
      </c:barChart>
      <c:catAx>
        <c:axId val="117340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7366784"/>
        <c:crosses val="autoZero"/>
        <c:auto val="1"/>
        <c:lblAlgn val="ctr"/>
        <c:lblOffset val="100"/>
        <c:noMultiLvlLbl val="0"/>
      </c:catAx>
      <c:valAx>
        <c:axId val="117366784"/>
        <c:scaling>
          <c:orientation val="minMax"/>
          <c:max val="0.5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1734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Població total de titulats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Gràfics!$O$10:$O$16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Gràfics!$P$10:$P$16</c:f>
              <c:numCache>
                <c:formatCode>0%</c:formatCode>
                <c:ptCount val="7"/>
                <c:pt idx="0">
                  <c:v>0.46666666666666667</c:v>
                </c:pt>
                <c:pt idx="1">
                  <c:v>0.78787878787878785</c:v>
                </c:pt>
                <c:pt idx="2">
                  <c:v>0.8125</c:v>
                </c:pt>
                <c:pt idx="3">
                  <c:v>0.65517241379310343</c:v>
                </c:pt>
                <c:pt idx="4">
                  <c:v>0.3888888888888889</c:v>
                </c:pt>
                <c:pt idx="5">
                  <c:v>0.54054054054054057</c:v>
                </c:pt>
                <c:pt idx="6">
                  <c:v>0.58823529411764708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Total mostra de titulats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Gràfics!$O$19:$O$25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Gràfics!$P$19:$P$25</c:f>
              <c:numCache>
                <c:formatCode>0%</c:formatCode>
                <c:ptCount val="7"/>
                <c:pt idx="0">
                  <c:v>5.737704918032787E-2</c:v>
                </c:pt>
                <c:pt idx="1">
                  <c:v>0.21311475409836064</c:v>
                </c:pt>
                <c:pt idx="2">
                  <c:v>0.10655737704918032</c:v>
                </c:pt>
                <c:pt idx="3">
                  <c:v>0.15573770491803279</c:v>
                </c:pt>
                <c:pt idx="4">
                  <c:v>5.737704918032787E-2</c:v>
                </c:pt>
                <c:pt idx="5">
                  <c:v>0.32786885245901637</c:v>
                </c:pt>
                <c:pt idx="6">
                  <c:v>8.1967213114754092E-2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651814814814812"/>
          <c:y val="0.13833777777777778"/>
          <c:w val="0.33937074074074075"/>
          <c:h val="0.78673611111111108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Gràfics!$N$34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Gràfics!$M$35:$M$41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Gràfics!$N$35:$N$41</c:f>
              <c:numCache>
                <c:formatCode>###0.0%</c:formatCode>
                <c:ptCount val="7"/>
                <c:pt idx="0">
                  <c:v>0</c:v>
                </c:pt>
                <c:pt idx="1">
                  <c:v>0.19230769230769229</c:v>
                </c:pt>
                <c:pt idx="2">
                  <c:v>0.15384615384615385</c:v>
                </c:pt>
                <c:pt idx="3">
                  <c:v>0.10526315789473685</c:v>
                </c:pt>
                <c:pt idx="4">
                  <c:v>0</c:v>
                </c:pt>
                <c:pt idx="5">
                  <c:v>7.4999999999999997E-2</c:v>
                </c:pt>
                <c:pt idx="6">
                  <c:v>0.4</c:v>
                </c:pt>
              </c:numCache>
            </c:numRef>
          </c:val>
        </c:ser>
        <c:ser>
          <c:idx val="1"/>
          <c:order val="1"/>
          <c:tx>
            <c:strRef>
              <c:f>Gràfics!$O$34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Gràfics!$M$35:$M$41</c:f>
              <c:strCache>
                <c:ptCount val="7"/>
                <c:pt idx="0">
                  <c:v>ENGINYERIA EN AUTOMÀTICA I ELECTRÒNICA INDUSTRIAL</c:v>
                </c:pt>
                <c:pt idx="1">
                  <c:v>ENGINYERIA TÈCNICA DE TELECOMUNICACIÓ, ESPECIALITAT EN SISTEMES ELECTRÒNICS</c:v>
                </c:pt>
                <c:pt idx="2">
                  <c:v>ENGINYERIA TÈCNICA EN INFORMÀTICA DE GESTIÓ</c:v>
                </c:pt>
                <c:pt idx="3">
                  <c:v>ENGINYERIA TÈCNICA INDUSTRIAL, ESPECIALITAT EN ELECTRICITAT</c:v>
                </c:pt>
                <c:pt idx="4">
                  <c:v>ENGINYERIA TÈCNICA INDUSTRIAL, ESPECIALITAT EN ELECTRÒNICA INDUSTRIAL</c:v>
                </c:pt>
                <c:pt idx="5">
                  <c:v>ENGINYERIA TÈCNICA INDUSTRIAL, ESPECIALITAT EN MECÀNICA</c:v>
                </c:pt>
                <c:pt idx="6">
                  <c:v>ENGINYERIA TÈCNICA INDUSTRIAL, ESPECIALITAT EN QUÍMICA INDUSTRIAL</c:v>
                </c:pt>
              </c:strCache>
            </c:strRef>
          </c:cat>
          <c:val>
            <c:numRef>
              <c:f>Gràfics!$O$35:$O$41</c:f>
              <c:numCache>
                <c:formatCode>###0.0%</c:formatCode>
                <c:ptCount val="7"/>
                <c:pt idx="0">
                  <c:v>1</c:v>
                </c:pt>
                <c:pt idx="1">
                  <c:v>0.80769230769230771</c:v>
                </c:pt>
                <c:pt idx="2">
                  <c:v>0.84615384615384615</c:v>
                </c:pt>
                <c:pt idx="3">
                  <c:v>0.89473684210526316</c:v>
                </c:pt>
                <c:pt idx="4">
                  <c:v>1</c:v>
                </c:pt>
                <c:pt idx="5">
                  <c:v>0.92500000000000004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35744"/>
        <c:axId val="125387520"/>
        <c:axId val="0"/>
      </c:bar3DChart>
      <c:catAx>
        <c:axId val="123935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25387520"/>
        <c:crosses val="autoZero"/>
        <c:auto val="1"/>
        <c:lblAlgn val="ctr"/>
        <c:lblOffset val="100"/>
        <c:noMultiLvlLbl val="0"/>
      </c:catAx>
      <c:valAx>
        <c:axId val="125387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39357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24"/><Relationship Id="rId18" Type="http://schemas.openxmlformats.org/officeDocument/2006/relationships/hyperlink" Target="#Gr&#224;fics!A205"/><Relationship Id="rId26" Type="http://schemas.openxmlformats.org/officeDocument/2006/relationships/hyperlink" Target="#Taules!A212"/><Relationship Id="rId39" Type="http://schemas.openxmlformats.org/officeDocument/2006/relationships/hyperlink" Target="#Taules!A537"/><Relationship Id="rId21" Type="http://schemas.openxmlformats.org/officeDocument/2006/relationships/hyperlink" Target="#Taules!A164"/><Relationship Id="rId34" Type="http://schemas.openxmlformats.org/officeDocument/2006/relationships/hyperlink" Target="#Taules!A299"/><Relationship Id="rId42" Type="http://schemas.openxmlformats.org/officeDocument/2006/relationships/hyperlink" Target="#Taules!A390"/><Relationship Id="rId47" Type="http://schemas.openxmlformats.org/officeDocument/2006/relationships/hyperlink" Target="#Gr&#224;fics!A680"/><Relationship Id="rId50" Type="http://schemas.openxmlformats.org/officeDocument/2006/relationships/hyperlink" Target="#Taules!A474"/><Relationship Id="rId55" Type="http://schemas.openxmlformats.org/officeDocument/2006/relationships/hyperlink" Target="#Gr&#224;fics!A784"/><Relationship Id="rId63" Type="http://schemas.openxmlformats.org/officeDocument/2006/relationships/image" Target="../media/image3.png"/><Relationship Id="rId68" Type="http://schemas.openxmlformats.org/officeDocument/2006/relationships/hyperlink" Target="340_1%20Enquestes%20a%20titulats.xlsx#Comparativa!B176" TargetMode="External"/><Relationship Id="rId7" Type="http://schemas.openxmlformats.org/officeDocument/2006/relationships/hyperlink" Target="#Taules!A23"/><Relationship Id="rId71" Type="http://schemas.openxmlformats.org/officeDocument/2006/relationships/hyperlink" Target="340_1%20Enquestes%20a%20titulats.xlsx#Comparativa!B291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79"/><Relationship Id="rId29" Type="http://schemas.openxmlformats.org/officeDocument/2006/relationships/hyperlink" Target="#Taules!A238"/><Relationship Id="rId1" Type="http://schemas.openxmlformats.org/officeDocument/2006/relationships/hyperlink" Target="#Taules!A282"/><Relationship Id="rId6" Type="http://schemas.openxmlformats.org/officeDocument/2006/relationships/image" Target="../media/image2.gif"/><Relationship Id="rId11" Type="http://schemas.openxmlformats.org/officeDocument/2006/relationships/hyperlink" Target="#Gr&#224;fics!A77"/><Relationship Id="rId24" Type="http://schemas.openxmlformats.org/officeDocument/2006/relationships/hyperlink" Target="#Gr&#224;fics!A279"/><Relationship Id="rId32" Type="http://schemas.openxmlformats.org/officeDocument/2006/relationships/hyperlink" Target="#Gr&#224;fics!A429"/><Relationship Id="rId37" Type="http://schemas.openxmlformats.org/officeDocument/2006/relationships/hyperlink" Target="#Gr&#224;fics!A511"/><Relationship Id="rId40" Type="http://schemas.openxmlformats.org/officeDocument/2006/relationships/hyperlink" Target="#Taules!A359"/><Relationship Id="rId45" Type="http://schemas.openxmlformats.org/officeDocument/2006/relationships/hyperlink" Target="#Taules!A433"/><Relationship Id="rId53" Type="http://schemas.openxmlformats.org/officeDocument/2006/relationships/hyperlink" Target="#Gr&#224;fics!A755"/><Relationship Id="rId58" Type="http://schemas.openxmlformats.org/officeDocument/2006/relationships/hyperlink" Target="#Gr&#224;fics!A614"/><Relationship Id="rId66" Type="http://schemas.openxmlformats.org/officeDocument/2006/relationships/hyperlink" Target="340_1%20Enquestes%20a%20titulats.xlsx#Comparativa!B93" TargetMode="External"/><Relationship Id="rId5" Type="http://schemas.openxmlformats.org/officeDocument/2006/relationships/hyperlink" Target="340_%20Enquestes%20a%20titulats.xlsx#Gr&#224;fics!A7" TargetMode="External"/><Relationship Id="rId15" Type="http://schemas.openxmlformats.org/officeDocument/2006/relationships/hyperlink" Target="#Taules!A101"/><Relationship Id="rId23" Type="http://schemas.openxmlformats.org/officeDocument/2006/relationships/hyperlink" Target="#Taules!A180"/><Relationship Id="rId28" Type="http://schemas.openxmlformats.org/officeDocument/2006/relationships/hyperlink" Target="#Gr&#224;fics!A375"/><Relationship Id="rId36" Type="http://schemas.openxmlformats.org/officeDocument/2006/relationships/hyperlink" Target="#Taules!A314"/><Relationship Id="rId49" Type="http://schemas.openxmlformats.org/officeDocument/2006/relationships/hyperlink" Target="#Gr&#224;fics!A706"/><Relationship Id="rId57" Type="http://schemas.openxmlformats.org/officeDocument/2006/relationships/hyperlink" Target="#Gr&#224;fics!A808"/><Relationship Id="rId61" Type="http://schemas.openxmlformats.org/officeDocument/2006/relationships/hyperlink" Target="#Gr&#224;fics!A153"/><Relationship Id="rId10" Type="http://schemas.openxmlformats.org/officeDocument/2006/relationships/hyperlink" Target="#Taules!A55"/><Relationship Id="rId19" Type="http://schemas.openxmlformats.org/officeDocument/2006/relationships/hyperlink" Target="#Taules!A148"/><Relationship Id="rId31" Type="http://schemas.openxmlformats.org/officeDocument/2006/relationships/hyperlink" Target="#Taules!A252"/><Relationship Id="rId44" Type="http://schemas.openxmlformats.org/officeDocument/2006/relationships/hyperlink" Target="#Taules!A419"/><Relationship Id="rId52" Type="http://schemas.openxmlformats.org/officeDocument/2006/relationships/hyperlink" Target="#Taules!A490"/><Relationship Id="rId60" Type="http://schemas.openxmlformats.org/officeDocument/2006/relationships/hyperlink" Target="#Gr&#224;fics!A656"/><Relationship Id="rId65" Type="http://schemas.openxmlformats.org/officeDocument/2006/relationships/hyperlink" Target="340_1%20Enquestes%20a%20titulats.xlsx#Comparativa!B54" TargetMode="External"/><Relationship Id="rId4" Type="http://schemas.openxmlformats.org/officeDocument/2006/relationships/hyperlink" Target="340_%20Enquestes%20a%20titulats.xlsx#Taules!A7" TargetMode="External"/><Relationship Id="rId9" Type="http://schemas.openxmlformats.org/officeDocument/2006/relationships/hyperlink" Target="#Gr&#224;fics!A51"/><Relationship Id="rId14" Type="http://schemas.openxmlformats.org/officeDocument/2006/relationships/hyperlink" Target="#Taules!A87"/><Relationship Id="rId22" Type="http://schemas.openxmlformats.org/officeDocument/2006/relationships/hyperlink" Target="#Gr&#224;fics!A257"/><Relationship Id="rId27" Type="http://schemas.openxmlformats.org/officeDocument/2006/relationships/hyperlink" Target="#Taules!A226"/><Relationship Id="rId30" Type="http://schemas.openxmlformats.org/officeDocument/2006/relationships/hyperlink" Target="#Gr&#224;fics!A402"/><Relationship Id="rId35" Type="http://schemas.openxmlformats.org/officeDocument/2006/relationships/hyperlink" Target="#Gr&#224;fics!A486"/><Relationship Id="rId43" Type="http://schemas.openxmlformats.org/officeDocument/2006/relationships/hyperlink" Target="#Taules!A404"/><Relationship Id="rId48" Type="http://schemas.openxmlformats.org/officeDocument/2006/relationships/hyperlink" Target="#Taules!A458"/><Relationship Id="rId56" Type="http://schemas.openxmlformats.org/officeDocument/2006/relationships/hyperlink" Target="#Taules!A520"/><Relationship Id="rId64" Type="http://schemas.openxmlformats.org/officeDocument/2006/relationships/hyperlink" Target="340_1%20Enquestes%20a%20titulats.xlsx#Comparativa!B12" TargetMode="External"/><Relationship Id="rId69" Type="http://schemas.openxmlformats.org/officeDocument/2006/relationships/hyperlink" Target="340_1%20Enquestes%20a%20titulats.xlsx#Comparativa!B210" TargetMode="External"/><Relationship Id="rId8" Type="http://schemas.openxmlformats.org/officeDocument/2006/relationships/hyperlink" Target="#Taules!A39"/><Relationship Id="rId51" Type="http://schemas.openxmlformats.org/officeDocument/2006/relationships/hyperlink" Target="#Gr&#224;fics!A730"/><Relationship Id="rId3" Type="http://schemas.openxmlformats.org/officeDocument/2006/relationships/hyperlink" Target="#Taules!A196"/><Relationship Id="rId12" Type="http://schemas.openxmlformats.org/officeDocument/2006/relationships/hyperlink" Target="#Taules!A71"/><Relationship Id="rId17" Type="http://schemas.openxmlformats.org/officeDocument/2006/relationships/hyperlink" Target="#Taules!A117"/><Relationship Id="rId25" Type="http://schemas.openxmlformats.org/officeDocument/2006/relationships/hyperlink" Target="#Gr&#224;fics!A323"/><Relationship Id="rId33" Type="http://schemas.openxmlformats.org/officeDocument/2006/relationships/hyperlink" Target="#Gr&#224;fics!A458"/><Relationship Id="rId38" Type="http://schemas.openxmlformats.org/officeDocument/2006/relationships/hyperlink" Target="#Taules!A329"/><Relationship Id="rId46" Type="http://schemas.openxmlformats.org/officeDocument/2006/relationships/hyperlink" Target="#Taules!A446"/><Relationship Id="rId59" Type="http://schemas.openxmlformats.org/officeDocument/2006/relationships/hyperlink" Target="#Gr&#224;fics!A635"/><Relationship Id="rId67" Type="http://schemas.openxmlformats.org/officeDocument/2006/relationships/hyperlink" Target="340_1%20Enquestes%20a%20titulats.xlsx#Comparativa!B141" TargetMode="External"/><Relationship Id="rId20" Type="http://schemas.openxmlformats.org/officeDocument/2006/relationships/hyperlink" Target="#Gr&#224;fics!A231"/><Relationship Id="rId41" Type="http://schemas.openxmlformats.org/officeDocument/2006/relationships/hyperlink" Target="#Gr&#224;fics!A564"/><Relationship Id="rId54" Type="http://schemas.openxmlformats.org/officeDocument/2006/relationships/hyperlink" Target="#Taules!A506"/><Relationship Id="rId62" Type="http://schemas.openxmlformats.org/officeDocument/2006/relationships/hyperlink" Target="#Gr&#224;fics!A349"/><Relationship Id="rId70" Type="http://schemas.openxmlformats.org/officeDocument/2006/relationships/hyperlink" Target="340_1%20Enquestes%20a%20titulats.xlsx#Comparativa!B252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13" Type="http://schemas.openxmlformats.org/officeDocument/2006/relationships/chart" Target="../charts/chart49.xml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chart" Target="../charts/chart48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chart" Target="../charts/chart47.xml"/><Relationship Id="rId5" Type="http://schemas.openxmlformats.org/officeDocument/2006/relationships/chart" Target="../charts/chart43.xml"/><Relationship Id="rId10" Type="http://schemas.openxmlformats.org/officeDocument/2006/relationships/hyperlink" Target="#Index!B61"/><Relationship Id="rId4" Type="http://schemas.openxmlformats.org/officeDocument/2006/relationships/chart" Target="../charts/chart42.xml"/><Relationship Id="rId9" Type="http://schemas.openxmlformats.org/officeDocument/2006/relationships/chart" Target="../charts/chart46.xml"/><Relationship Id="rId14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433917</xdr:colOff>
      <xdr:row>15</xdr:row>
      <xdr:rowOff>10583</xdr:rowOff>
    </xdr:from>
    <xdr:to>
      <xdr:col>4</xdr:col>
      <xdr:colOff>605367</xdr:colOff>
      <xdr:row>15</xdr:row>
      <xdr:rowOff>182033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2917" y="4169833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</xdr:row>
      <xdr:rowOff>28575</xdr:rowOff>
    </xdr:from>
    <xdr:to>
      <xdr:col>5</xdr:col>
      <xdr:colOff>161925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1883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259291</xdr:colOff>
      <xdr:row>27</xdr:row>
      <xdr:rowOff>44450</xdr:rowOff>
    </xdr:from>
    <xdr:to>
      <xdr:col>3</xdr:col>
      <xdr:colOff>402166</xdr:colOff>
      <xdr:row>27</xdr:row>
      <xdr:rowOff>187325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04458" y="650028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432858</xdr:colOff>
      <xdr:row>34</xdr:row>
      <xdr:rowOff>37042</xdr:rowOff>
    </xdr:from>
    <xdr:to>
      <xdr:col>4</xdr:col>
      <xdr:colOff>575733</xdr:colOff>
      <xdr:row>34</xdr:row>
      <xdr:rowOff>179917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91858" y="782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105830</xdr:colOff>
      <xdr:row>10</xdr:row>
      <xdr:rowOff>42332</xdr:rowOff>
    </xdr:from>
    <xdr:to>
      <xdr:col>1</xdr:col>
      <xdr:colOff>272083</xdr:colOff>
      <xdr:row>10</xdr:row>
      <xdr:rowOff>194731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0" y="322791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254011</xdr:colOff>
      <xdr:row>16</xdr:row>
      <xdr:rowOff>21166</xdr:rowOff>
    </xdr:from>
    <xdr:to>
      <xdr:col>4</xdr:col>
      <xdr:colOff>420264</xdr:colOff>
      <xdr:row>16</xdr:row>
      <xdr:rowOff>173565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13011" y="4370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603251</xdr:colOff>
      <xdr:row>23</xdr:row>
      <xdr:rowOff>21166</xdr:rowOff>
    </xdr:from>
    <xdr:to>
      <xdr:col>6</xdr:col>
      <xdr:colOff>155670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76084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338656</xdr:colOff>
      <xdr:row>28</xdr:row>
      <xdr:rowOff>10583</xdr:rowOff>
    </xdr:from>
    <xdr:to>
      <xdr:col>5</xdr:col>
      <xdr:colOff>504909</xdr:colOff>
      <xdr:row>28</xdr:row>
      <xdr:rowOff>162982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11489" y="6656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402173</xdr:colOff>
      <xdr:row>29</xdr:row>
      <xdr:rowOff>0</xdr:rowOff>
    </xdr:from>
    <xdr:to>
      <xdr:col>4</xdr:col>
      <xdr:colOff>568426</xdr:colOff>
      <xdr:row>29</xdr:row>
      <xdr:rowOff>152399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61173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370424</xdr:colOff>
      <xdr:row>33</xdr:row>
      <xdr:rowOff>10583</xdr:rowOff>
    </xdr:from>
    <xdr:to>
      <xdr:col>3</xdr:col>
      <xdr:colOff>536677</xdr:colOff>
      <xdr:row>33</xdr:row>
      <xdr:rowOff>162982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15591" y="76094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63498</xdr:colOff>
      <xdr:row>40</xdr:row>
      <xdr:rowOff>10583</xdr:rowOff>
    </xdr:from>
    <xdr:to>
      <xdr:col>5</xdr:col>
      <xdr:colOff>229751</xdr:colOff>
      <xdr:row>40</xdr:row>
      <xdr:rowOff>162982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36331" y="8942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74081</xdr:colOff>
      <xdr:row>52</xdr:row>
      <xdr:rowOff>42332</xdr:rowOff>
    </xdr:from>
    <xdr:to>
      <xdr:col>5</xdr:col>
      <xdr:colOff>240334</xdr:colOff>
      <xdr:row>53</xdr:row>
      <xdr:rowOff>4231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4" y="1127124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476254</xdr:colOff>
      <xdr:row>62</xdr:row>
      <xdr:rowOff>179917</xdr:rowOff>
    </xdr:from>
    <xdr:to>
      <xdr:col>4</xdr:col>
      <xdr:colOff>28674</xdr:colOff>
      <xdr:row>63</xdr:row>
      <xdr:rowOff>141816</xdr:rowOff>
    </xdr:to>
    <xdr:pic>
      <xdr:nvPicPr>
        <xdr:cNvPr id="79" name="Imatge 78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21421" y="13324417"/>
          <a:ext cx="166253" cy="152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269082</xdr:colOff>
      <xdr:row>8</xdr:row>
      <xdr:rowOff>52388</xdr:rowOff>
    </xdr:from>
    <xdr:to>
      <xdr:col>9</xdr:col>
      <xdr:colOff>477957</xdr:colOff>
      <xdr:row>25</xdr:row>
      <xdr:rowOff>90038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13</xdr:row>
      <xdr:rowOff>190500</xdr:rowOff>
    </xdr:from>
    <xdr:to>
      <xdr:col>9</xdr:col>
      <xdr:colOff>340519</xdr:colOff>
      <xdr:row>22</xdr:row>
      <xdr:rowOff>133350</xdr:rowOff>
    </xdr:to>
    <xdr:sp macro="" textlink="">
      <xdr:nvSpPr>
        <xdr:cNvPr id="3" name="Crida de fletxa a l'esquerra 2"/>
        <xdr:cNvSpPr/>
      </xdr:nvSpPr>
      <xdr:spPr>
        <a:xfrm>
          <a:off x="3990975" y="3362325"/>
          <a:ext cx="1540669" cy="1828800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Tots</a:t>
          </a:r>
          <a:r>
            <a:rPr lang="es-ES" sz="1100" b="1" baseline="0">
              <a:solidFill>
                <a:sysClr val="windowText" lastClr="000000"/>
              </a:solidFill>
            </a:rPr>
            <a:t> els</a:t>
          </a:r>
          <a:r>
            <a:rPr lang="es-ES" sz="1100" b="1">
              <a:solidFill>
                <a:sysClr val="windowText" lastClr="000000"/>
              </a:solidFill>
            </a:rPr>
            <a:t> titulats en Eng.</a:t>
          </a:r>
          <a:r>
            <a:rPr lang="es-ES" sz="1100" b="1" baseline="0">
              <a:solidFill>
                <a:sysClr val="windowText" lastClr="000000"/>
              </a:solidFill>
            </a:rPr>
            <a:t> Automàtica i Electrònica Industrial</a:t>
          </a:r>
          <a:r>
            <a:rPr lang="es-ES" sz="1100" b="1">
              <a:solidFill>
                <a:sysClr val="windowText" lastClr="000000"/>
              </a:solidFill>
            </a:rPr>
            <a:t> es </a:t>
          </a:r>
          <a:r>
            <a:rPr lang="es-ES" sz="1100" b="1" baseline="0">
              <a:solidFill>
                <a:sysClr val="windowText" lastClr="000000"/>
              </a:solidFill>
            </a:rPr>
            <a:t>troben en situació activa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488948</xdr:colOff>
      <xdr:row>25</xdr:row>
      <xdr:rowOff>80434</xdr:rowOff>
    </xdr:from>
    <xdr:to>
      <xdr:col>18</xdr:col>
      <xdr:colOff>402548</xdr:colOff>
      <xdr:row>42</xdr:row>
      <xdr:rowOff>118084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278606</xdr:colOff>
      <xdr:row>25</xdr:row>
      <xdr:rowOff>82152</xdr:rowOff>
    </xdr:from>
    <xdr:to>
      <xdr:col>9</xdr:col>
      <xdr:colOff>487481</xdr:colOff>
      <xdr:row>42</xdr:row>
      <xdr:rowOff>119802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492918</xdr:colOff>
      <xdr:row>42</xdr:row>
      <xdr:rowOff>117870</xdr:rowOff>
    </xdr:from>
    <xdr:to>
      <xdr:col>18</xdr:col>
      <xdr:colOff>406518</xdr:colOff>
      <xdr:row>59</xdr:row>
      <xdr:rowOff>155520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485775</xdr:colOff>
      <xdr:row>8</xdr:row>
      <xdr:rowOff>38101</xdr:rowOff>
    </xdr:from>
    <xdr:to>
      <xdr:col>18</xdr:col>
      <xdr:colOff>399375</xdr:colOff>
      <xdr:row>25</xdr:row>
      <xdr:rowOff>75751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273844</xdr:colOff>
      <xdr:row>42</xdr:row>
      <xdr:rowOff>111918</xdr:rowOff>
    </xdr:from>
    <xdr:to>
      <xdr:col>9</xdr:col>
      <xdr:colOff>482719</xdr:colOff>
      <xdr:row>59</xdr:row>
      <xdr:rowOff>149568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0.70618</cdr:x>
      <cdr:y>0.23959</cdr:y>
    </cdr:from>
    <cdr:to>
      <cdr:x>0.98135</cdr:x>
      <cdr:y>0.62617</cdr:y>
    </cdr:to>
    <cdr:sp macro="" textlink="">
      <cdr:nvSpPr>
        <cdr:cNvPr id="6" name="QuadreDeText 1"/>
        <cdr:cNvSpPr txBox="1"/>
      </cdr:nvSpPr>
      <cdr:spPr>
        <a:xfrm xmlns:a="http://schemas.openxmlformats.org/drawingml/2006/main">
          <a:off x="3813372" y="862541"/>
          <a:ext cx="1485918" cy="1391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bevelT/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baseline="0">
              <a:solidFill>
                <a:sysClr val="windowText" lastClr="000000"/>
              </a:solidFill>
            </a:rPr>
            <a:t>En la titulació d'Eng. Tèc. Informàtica de Gestió el 85% dels enquestats requereixen la seva titulació específica i fan funcions pròpies de la titulació</a:t>
          </a:r>
          <a:endParaRPr lang="es-ES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0.73246</cdr:x>
      <cdr:y>0.19042</cdr:y>
    </cdr:from>
    <cdr:to>
      <cdr:x>0.95852</cdr:x>
      <cdr:y>0.70616</cdr:y>
    </cdr:to>
    <cdr:sp macro="" textlink="">
      <cdr:nvSpPr>
        <cdr:cNvPr id="3" name="Rectangle arrodonit 2"/>
        <cdr:cNvSpPr/>
      </cdr:nvSpPr>
      <cdr:spPr>
        <a:xfrm xmlns:a="http://schemas.openxmlformats.org/drawingml/2006/main">
          <a:off x="3994150" y="717550"/>
          <a:ext cx="1232712" cy="1943498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Els titulats</a:t>
          </a:r>
          <a:r>
            <a:rPr lang="ca-ES" sz="1100" b="1" baseline="0"/>
            <a:t> en Eng. Tèc. Informàtica de Gestió són els que donen millor puntuació a la formació global rebuda</a:t>
          </a:r>
          <a:endParaRPr lang="ca-ES" sz="1100" b="1"/>
        </a:p>
      </cdr:txBody>
    </cdr:sp>
  </cdr:relSizeAnchor>
  <cdr:relSizeAnchor xmlns:cdr="http://schemas.openxmlformats.org/drawingml/2006/chartDrawing">
    <cdr:from>
      <cdr:x>0.0976</cdr:x>
      <cdr:y>0.13317</cdr:y>
    </cdr:from>
    <cdr:to>
      <cdr:x>0.73437</cdr:x>
      <cdr:y>0.1981</cdr:y>
    </cdr:to>
    <cdr:sp macro="" textlink="">
      <cdr:nvSpPr>
        <cdr:cNvPr id="4" name="QuadreDeText 1"/>
        <cdr:cNvSpPr txBox="1"/>
      </cdr:nvSpPr>
      <cdr:spPr>
        <a:xfrm xmlns:a="http://schemas.openxmlformats.org/drawingml/2006/main">
          <a:off x="527050" y="479425"/>
          <a:ext cx="3438525" cy="233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 de valoració: 1- Gens</a:t>
          </a:r>
          <a:r>
            <a:rPr lang="ca-ES" sz="1000" baseline="0"/>
            <a:t> important, 7- Molt important</a:t>
          </a:r>
          <a:endParaRPr lang="ca-ES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0.01646</cdr:x>
      <cdr:y>0.25224</cdr:y>
    </cdr:from>
    <cdr:to>
      <cdr:x>0.20814</cdr:x>
      <cdr:y>0.73554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88900" y="908049"/>
          <a:ext cx="1035050" cy="1739899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86% dels enquestats</a:t>
          </a:r>
          <a:r>
            <a:rPr lang="ca-ES" sz="1100" b="1" baseline="0"/>
            <a:t> titulats en Eng. Tèc. Ind., esp. Electrònica Industrial, tenen un contracte fix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0.71239</cdr:x>
      <cdr:y>0.26273</cdr:y>
    </cdr:from>
    <cdr:to>
      <cdr:x>0.99627</cdr:x>
      <cdr:y>0.63468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833812" y="1010385"/>
          <a:ext cx="1527740" cy="1430415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El 43%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dels titulats en Eng. Tèc. Ind., esp. Electrònia Industrial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515</xdr:row>
      <xdr:rowOff>142875</xdr:rowOff>
    </xdr:from>
    <xdr:to>
      <xdr:col>0</xdr:col>
      <xdr:colOff>388144</xdr:colOff>
      <xdr:row>517</xdr:row>
      <xdr:rowOff>38099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209550" y="135331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501</xdr:row>
      <xdr:rowOff>161925</xdr:rowOff>
    </xdr:from>
    <xdr:to>
      <xdr:col>0</xdr:col>
      <xdr:colOff>388144</xdr:colOff>
      <xdr:row>503</xdr:row>
      <xdr:rowOff>28574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209550" y="131835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485</xdr:row>
      <xdr:rowOff>171450</xdr:rowOff>
    </xdr:from>
    <xdr:to>
      <xdr:col>0</xdr:col>
      <xdr:colOff>426244</xdr:colOff>
      <xdr:row>487</xdr:row>
      <xdr:rowOff>38099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247650" y="127720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469</xdr:row>
      <xdr:rowOff>180975</xdr:rowOff>
    </xdr:from>
    <xdr:to>
      <xdr:col>0</xdr:col>
      <xdr:colOff>435769</xdr:colOff>
      <xdr:row>471</xdr:row>
      <xdr:rowOff>47624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257175" y="123777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453</xdr:row>
      <xdr:rowOff>161925</xdr:rowOff>
    </xdr:from>
    <xdr:to>
      <xdr:col>0</xdr:col>
      <xdr:colOff>435769</xdr:colOff>
      <xdr:row>455</xdr:row>
      <xdr:rowOff>28574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257175" y="119824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443</xdr:row>
      <xdr:rowOff>180975</xdr:rowOff>
    </xdr:from>
    <xdr:to>
      <xdr:col>0</xdr:col>
      <xdr:colOff>378619</xdr:colOff>
      <xdr:row>445</xdr:row>
      <xdr:rowOff>47624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200025" y="117395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430</xdr:row>
      <xdr:rowOff>171450</xdr:rowOff>
    </xdr:from>
    <xdr:to>
      <xdr:col>0</xdr:col>
      <xdr:colOff>388144</xdr:colOff>
      <xdr:row>432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209550" y="113271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416</xdr:row>
      <xdr:rowOff>171450</xdr:rowOff>
    </xdr:from>
    <xdr:to>
      <xdr:col>0</xdr:col>
      <xdr:colOff>369094</xdr:colOff>
      <xdr:row>418</xdr:row>
      <xdr:rowOff>38099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90500" y="109766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402</xdr:row>
      <xdr:rowOff>0</xdr:rowOff>
    </xdr:from>
    <xdr:to>
      <xdr:col>0</xdr:col>
      <xdr:colOff>321469</xdr:colOff>
      <xdr:row>403</xdr:row>
      <xdr:rowOff>57149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42875" y="106251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388</xdr:row>
      <xdr:rowOff>0</xdr:rowOff>
    </xdr:from>
    <xdr:to>
      <xdr:col>0</xdr:col>
      <xdr:colOff>340519</xdr:colOff>
      <xdr:row>389</xdr:row>
      <xdr:rowOff>57149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61925" y="102717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375</xdr:row>
      <xdr:rowOff>9525</xdr:rowOff>
    </xdr:from>
    <xdr:to>
      <xdr:col>0</xdr:col>
      <xdr:colOff>340519</xdr:colOff>
      <xdr:row>376</xdr:row>
      <xdr:rowOff>66674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61925" y="98707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360</xdr:row>
      <xdr:rowOff>0</xdr:rowOff>
    </xdr:from>
    <xdr:to>
      <xdr:col>0</xdr:col>
      <xdr:colOff>330994</xdr:colOff>
      <xdr:row>361</xdr:row>
      <xdr:rowOff>57149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52400" y="94764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345</xdr:row>
      <xdr:rowOff>0</xdr:rowOff>
    </xdr:from>
    <xdr:to>
      <xdr:col>0</xdr:col>
      <xdr:colOff>330994</xdr:colOff>
      <xdr:row>346</xdr:row>
      <xdr:rowOff>57149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52400" y="91039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329</xdr:row>
      <xdr:rowOff>171450</xdr:rowOff>
    </xdr:from>
    <xdr:to>
      <xdr:col>0</xdr:col>
      <xdr:colOff>378619</xdr:colOff>
      <xdr:row>331</xdr:row>
      <xdr:rowOff>38099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200025" y="87268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315</xdr:row>
      <xdr:rowOff>0</xdr:rowOff>
    </xdr:from>
    <xdr:to>
      <xdr:col>0</xdr:col>
      <xdr:colOff>388144</xdr:colOff>
      <xdr:row>316</xdr:row>
      <xdr:rowOff>57149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209550" y="83515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300</xdr:row>
      <xdr:rowOff>0</xdr:rowOff>
    </xdr:from>
    <xdr:to>
      <xdr:col>0</xdr:col>
      <xdr:colOff>350044</xdr:colOff>
      <xdr:row>301</xdr:row>
      <xdr:rowOff>57149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71450" y="79762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285</xdr:row>
      <xdr:rowOff>0</xdr:rowOff>
    </xdr:from>
    <xdr:to>
      <xdr:col>0</xdr:col>
      <xdr:colOff>321469</xdr:colOff>
      <xdr:row>286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75742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269</xdr:row>
      <xdr:rowOff>171450</xdr:rowOff>
    </xdr:from>
    <xdr:to>
      <xdr:col>0</xdr:col>
      <xdr:colOff>350044</xdr:colOff>
      <xdr:row>271</xdr:row>
      <xdr:rowOff>38099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71450" y="71723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255</xdr:row>
      <xdr:rowOff>9525</xdr:rowOff>
    </xdr:from>
    <xdr:to>
      <xdr:col>0</xdr:col>
      <xdr:colOff>359569</xdr:colOff>
      <xdr:row>256</xdr:row>
      <xdr:rowOff>66674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80975" y="67818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239</xdr:row>
      <xdr:rowOff>0</xdr:rowOff>
    </xdr:from>
    <xdr:to>
      <xdr:col>0</xdr:col>
      <xdr:colOff>340519</xdr:colOff>
      <xdr:row>240</xdr:row>
      <xdr:rowOff>57149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61925" y="62931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225</xdr:row>
      <xdr:rowOff>152400</xdr:rowOff>
    </xdr:from>
    <xdr:to>
      <xdr:col>0</xdr:col>
      <xdr:colOff>369094</xdr:colOff>
      <xdr:row>227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90500" y="58902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212</xdr:row>
      <xdr:rowOff>0</xdr:rowOff>
    </xdr:from>
    <xdr:to>
      <xdr:col>0</xdr:col>
      <xdr:colOff>350044</xdr:colOff>
      <xdr:row>213</xdr:row>
      <xdr:rowOff>57149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71450" y="55387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195</xdr:row>
      <xdr:rowOff>171450</xdr:rowOff>
    </xdr:from>
    <xdr:to>
      <xdr:col>0</xdr:col>
      <xdr:colOff>359569</xdr:colOff>
      <xdr:row>197</xdr:row>
      <xdr:rowOff>38099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80975" y="51282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180</xdr:row>
      <xdr:rowOff>19050</xdr:rowOff>
    </xdr:from>
    <xdr:to>
      <xdr:col>0</xdr:col>
      <xdr:colOff>321469</xdr:colOff>
      <xdr:row>181</xdr:row>
      <xdr:rowOff>76199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42875" y="47234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163</xdr:row>
      <xdr:rowOff>180975</xdr:rowOff>
    </xdr:from>
    <xdr:to>
      <xdr:col>0</xdr:col>
      <xdr:colOff>330994</xdr:colOff>
      <xdr:row>165</xdr:row>
      <xdr:rowOff>47624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43014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148</xdr:row>
      <xdr:rowOff>9525</xdr:rowOff>
    </xdr:from>
    <xdr:to>
      <xdr:col>0</xdr:col>
      <xdr:colOff>359569</xdr:colOff>
      <xdr:row>149</xdr:row>
      <xdr:rowOff>66674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80975" y="3907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133</xdr:row>
      <xdr:rowOff>0</xdr:rowOff>
    </xdr:from>
    <xdr:to>
      <xdr:col>0</xdr:col>
      <xdr:colOff>388144</xdr:colOff>
      <xdr:row>134</xdr:row>
      <xdr:rowOff>57149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209550" y="35433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117</xdr:row>
      <xdr:rowOff>9525</xdr:rowOff>
    </xdr:from>
    <xdr:to>
      <xdr:col>0</xdr:col>
      <xdr:colOff>388144</xdr:colOff>
      <xdr:row>118</xdr:row>
      <xdr:rowOff>66674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209550" y="31499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100</xdr:row>
      <xdr:rowOff>142875</xdr:rowOff>
    </xdr:from>
    <xdr:to>
      <xdr:col>0</xdr:col>
      <xdr:colOff>369094</xdr:colOff>
      <xdr:row>102</xdr:row>
      <xdr:rowOff>38099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90500" y="27060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87</xdr:row>
      <xdr:rowOff>0</xdr:rowOff>
    </xdr:from>
    <xdr:to>
      <xdr:col>0</xdr:col>
      <xdr:colOff>359569</xdr:colOff>
      <xdr:row>88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80975" y="23574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70</xdr:row>
      <xdr:rowOff>180975</xdr:rowOff>
    </xdr:from>
    <xdr:to>
      <xdr:col>0</xdr:col>
      <xdr:colOff>350044</xdr:colOff>
      <xdr:row>72</xdr:row>
      <xdr:rowOff>47624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71450" y="18935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55</xdr:row>
      <xdr:rowOff>0</xdr:rowOff>
    </xdr:from>
    <xdr:to>
      <xdr:col>0</xdr:col>
      <xdr:colOff>311944</xdr:colOff>
      <xdr:row>56</xdr:row>
      <xdr:rowOff>57149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33350" y="14849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38</xdr:row>
      <xdr:rowOff>0</xdr:rowOff>
    </xdr:from>
    <xdr:to>
      <xdr:col>0</xdr:col>
      <xdr:colOff>340519</xdr:colOff>
      <xdr:row>39</xdr:row>
      <xdr:rowOff>57149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61925" y="998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21</xdr:row>
      <xdr:rowOff>180975</xdr:rowOff>
    </xdr:from>
    <xdr:to>
      <xdr:col>0</xdr:col>
      <xdr:colOff>330994</xdr:colOff>
      <xdr:row>23</xdr:row>
      <xdr:rowOff>47624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52400" y="5705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</xdr:row>
      <xdr:rowOff>0</xdr:rowOff>
    </xdr:from>
    <xdr:to>
      <xdr:col>0</xdr:col>
      <xdr:colOff>321469</xdr:colOff>
      <xdr:row>7</xdr:row>
      <xdr:rowOff>57149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42875" y="1752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523200</xdr:colOff>
      <xdr:row>26</xdr:row>
      <xdr:rowOff>171000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7</xdr:row>
      <xdr:rowOff>185737</xdr:rowOff>
    </xdr:from>
    <xdr:to>
      <xdr:col>19</xdr:col>
      <xdr:colOff>8850</xdr:colOff>
      <xdr:row>26</xdr:row>
      <xdr:rowOff>166237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494400</xdr:colOff>
      <xdr:row>48</xdr:row>
      <xdr:rowOff>171000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494400</xdr:colOff>
      <xdr:row>70</xdr:row>
      <xdr:rowOff>171000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12</xdr:col>
      <xdr:colOff>494400</xdr:colOff>
      <xdr:row>96</xdr:row>
      <xdr:rowOff>171000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15</xdr:col>
      <xdr:colOff>465600</xdr:colOff>
      <xdr:row>122</xdr:row>
      <xdr:rowOff>108000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15</xdr:col>
      <xdr:colOff>465600</xdr:colOff>
      <xdr:row>149</xdr:row>
      <xdr:rowOff>108000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15</xdr:col>
      <xdr:colOff>465600</xdr:colOff>
      <xdr:row>176</xdr:row>
      <xdr:rowOff>129000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15</xdr:col>
      <xdr:colOff>465600</xdr:colOff>
      <xdr:row>202</xdr:row>
      <xdr:rowOff>129000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206</xdr:row>
      <xdr:rowOff>0</xdr:rowOff>
    </xdr:from>
    <xdr:to>
      <xdr:col>15</xdr:col>
      <xdr:colOff>465600</xdr:colOff>
      <xdr:row>228</xdr:row>
      <xdr:rowOff>129000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232</xdr:row>
      <xdr:rowOff>0</xdr:rowOff>
    </xdr:from>
    <xdr:to>
      <xdr:col>12</xdr:col>
      <xdr:colOff>494400</xdr:colOff>
      <xdr:row>254</xdr:row>
      <xdr:rowOff>129000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258</xdr:row>
      <xdr:rowOff>0</xdr:rowOff>
    </xdr:from>
    <xdr:to>
      <xdr:col>12</xdr:col>
      <xdr:colOff>494400</xdr:colOff>
      <xdr:row>276</xdr:row>
      <xdr:rowOff>171000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280</xdr:row>
      <xdr:rowOff>0</xdr:rowOff>
    </xdr:from>
    <xdr:to>
      <xdr:col>12</xdr:col>
      <xdr:colOff>494400</xdr:colOff>
      <xdr:row>298</xdr:row>
      <xdr:rowOff>171000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302</xdr:row>
      <xdr:rowOff>0</xdr:rowOff>
    </xdr:from>
    <xdr:to>
      <xdr:col>12</xdr:col>
      <xdr:colOff>494400</xdr:colOff>
      <xdr:row>320</xdr:row>
      <xdr:rowOff>171000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324</xdr:row>
      <xdr:rowOff>0</xdr:rowOff>
    </xdr:from>
    <xdr:to>
      <xdr:col>12</xdr:col>
      <xdr:colOff>494400</xdr:colOff>
      <xdr:row>346</xdr:row>
      <xdr:rowOff>129000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350</xdr:row>
      <xdr:rowOff>0</xdr:rowOff>
    </xdr:from>
    <xdr:to>
      <xdr:col>12</xdr:col>
      <xdr:colOff>494400</xdr:colOff>
      <xdr:row>372</xdr:row>
      <xdr:rowOff>129000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376</xdr:row>
      <xdr:rowOff>0</xdr:rowOff>
    </xdr:from>
    <xdr:to>
      <xdr:col>15</xdr:col>
      <xdr:colOff>465600</xdr:colOff>
      <xdr:row>400</xdr:row>
      <xdr:rowOff>108000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403</xdr:row>
      <xdr:rowOff>0</xdr:rowOff>
    </xdr:from>
    <xdr:to>
      <xdr:col>15</xdr:col>
      <xdr:colOff>465600</xdr:colOff>
      <xdr:row>427</xdr:row>
      <xdr:rowOff>108000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430</xdr:row>
      <xdr:rowOff>0</xdr:rowOff>
    </xdr:from>
    <xdr:to>
      <xdr:col>15</xdr:col>
      <xdr:colOff>465600</xdr:colOff>
      <xdr:row>456</xdr:row>
      <xdr:rowOff>87000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459</xdr:row>
      <xdr:rowOff>0</xdr:rowOff>
    </xdr:from>
    <xdr:to>
      <xdr:col>15</xdr:col>
      <xdr:colOff>465600</xdr:colOff>
      <xdr:row>481</xdr:row>
      <xdr:rowOff>129000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19050</xdr:colOff>
      <xdr:row>486</xdr:row>
      <xdr:rowOff>47625</xdr:rowOff>
    </xdr:from>
    <xdr:to>
      <xdr:col>15</xdr:col>
      <xdr:colOff>484650</xdr:colOff>
      <xdr:row>508</xdr:row>
      <xdr:rowOff>176625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511</xdr:row>
      <xdr:rowOff>0</xdr:rowOff>
    </xdr:from>
    <xdr:to>
      <xdr:col>15</xdr:col>
      <xdr:colOff>465600</xdr:colOff>
      <xdr:row>535</xdr:row>
      <xdr:rowOff>108000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538</xdr:row>
      <xdr:rowOff>0</xdr:rowOff>
    </xdr:from>
    <xdr:to>
      <xdr:col>15</xdr:col>
      <xdr:colOff>465600</xdr:colOff>
      <xdr:row>562</xdr:row>
      <xdr:rowOff>108000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564</xdr:row>
      <xdr:rowOff>0</xdr:rowOff>
    </xdr:from>
    <xdr:to>
      <xdr:col>15</xdr:col>
      <xdr:colOff>465600</xdr:colOff>
      <xdr:row>588</xdr:row>
      <xdr:rowOff>108000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591</xdr:row>
      <xdr:rowOff>0</xdr:rowOff>
    </xdr:from>
    <xdr:to>
      <xdr:col>12</xdr:col>
      <xdr:colOff>494400</xdr:colOff>
      <xdr:row>609</xdr:row>
      <xdr:rowOff>171000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614</xdr:row>
      <xdr:rowOff>0</xdr:rowOff>
    </xdr:from>
    <xdr:to>
      <xdr:col>12</xdr:col>
      <xdr:colOff>494400</xdr:colOff>
      <xdr:row>632</xdr:row>
      <xdr:rowOff>171000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635</xdr:row>
      <xdr:rowOff>0</xdr:rowOff>
    </xdr:from>
    <xdr:to>
      <xdr:col>12</xdr:col>
      <xdr:colOff>494400</xdr:colOff>
      <xdr:row>653</xdr:row>
      <xdr:rowOff>171000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656</xdr:row>
      <xdr:rowOff>0</xdr:rowOff>
    </xdr:from>
    <xdr:to>
      <xdr:col>15</xdr:col>
      <xdr:colOff>465600</xdr:colOff>
      <xdr:row>678</xdr:row>
      <xdr:rowOff>129000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683</xdr:row>
      <xdr:rowOff>0</xdr:rowOff>
    </xdr:from>
    <xdr:to>
      <xdr:col>12</xdr:col>
      <xdr:colOff>494400</xdr:colOff>
      <xdr:row>701</xdr:row>
      <xdr:rowOff>171000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706</xdr:row>
      <xdr:rowOff>0</xdr:rowOff>
    </xdr:from>
    <xdr:to>
      <xdr:col>15</xdr:col>
      <xdr:colOff>465600</xdr:colOff>
      <xdr:row>728</xdr:row>
      <xdr:rowOff>129000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731</xdr:row>
      <xdr:rowOff>0</xdr:rowOff>
    </xdr:from>
    <xdr:to>
      <xdr:col>15</xdr:col>
      <xdr:colOff>465600</xdr:colOff>
      <xdr:row>753</xdr:row>
      <xdr:rowOff>129000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755</xdr:row>
      <xdr:rowOff>0</xdr:rowOff>
    </xdr:from>
    <xdr:to>
      <xdr:col>15</xdr:col>
      <xdr:colOff>465600</xdr:colOff>
      <xdr:row>779</xdr:row>
      <xdr:rowOff>108000</xdr:rowOff>
    </xdr:to>
    <xdr:graphicFrame macro="">
      <xdr:nvGraphicFramePr>
        <xdr:cNvPr id="48" name="Gràfic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784</xdr:row>
      <xdr:rowOff>0</xdr:rowOff>
    </xdr:from>
    <xdr:to>
      <xdr:col>12</xdr:col>
      <xdr:colOff>494400</xdr:colOff>
      <xdr:row>806</xdr:row>
      <xdr:rowOff>129000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808</xdr:row>
      <xdr:rowOff>0</xdr:rowOff>
    </xdr:from>
    <xdr:to>
      <xdr:col>12</xdr:col>
      <xdr:colOff>494400</xdr:colOff>
      <xdr:row>826</xdr:row>
      <xdr:rowOff>171000</xdr:rowOff>
    </xdr:to>
    <xdr:graphicFrame macro="">
      <xdr:nvGraphicFramePr>
        <xdr:cNvPr id="52" name="Gràfic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361950</xdr:colOff>
      <xdr:row>6</xdr:row>
      <xdr:rowOff>19050</xdr:rowOff>
    </xdr:from>
    <xdr:to>
      <xdr:col>0</xdr:col>
      <xdr:colOff>540544</xdr:colOff>
      <xdr:row>7</xdr:row>
      <xdr:rowOff>38099</xdr:rowOff>
    </xdr:to>
    <xdr:sp macro="" textlink="">
      <xdr:nvSpPr>
        <xdr:cNvPr id="37" name="Fletxa corbada a l'esquerra 36">
          <a:hlinkClick xmlns:r="http://schemas.openxmlformats.org/officeDocument/2006/relationships" r:id="rId35"/>
        </xdr:cNvPr>
        <xdr:cNvSpPr/>
      </xdr:nvSpPr>
      <xdr:spPr>
        <a:xfrm>
          <a:off x="361950" y="1771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27</xdr:row>
      <xdr:rowOff>133350</xdr:rowOff>
    </xdr:from>
    <xdr:to>
      <xdr:col>0</xdr:col>
      <xdr:colOff>531019</xdr:colOff>
      <xdr:row>29</xdr:row>
      <xdr:rowOff>38099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352425" y="596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49</xdr:row>
      <xdr:rowOff>142875</xdr:rowOff>
    </xdr:from>
    <xdr:to>
      <xdr:col>0</xdr:col>
      <xdr:colOff>521494</xdr:colOff>
      <xdr:row>51</xdr:row>
      <xdr:rowOff>47624</xdr:rowOff>
    </xdr:to>
    <xdr:sp macro="" textlink="">
      <xdr:nvSpPr>
        <xdr:cNvPr id="39" name="Fletxa corbada a l'esquerra 38">
          <a:hlinkClick xmlns:r="http://schemas.openxmlformats.org/officeDocument/2006/relationships" r:id="rId35"/>
        </xdr:cNvPr>
        <xdr:cNvSpPr/>
      </xdr:nvSpPr>
      <xdr:spPr>
        <a:xfrm>
          <a:off x="342900" y="10163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75</xdr:row>
      <xdr:rowOff>9525</xdr:rowOff>
    </xdr:from>
    <xdr:to>
      <xdr:col>0</xdr:col>
      <xdr:colOff>511969</xdr:colOff>
      <xdr:row>77</xdr:row>
      <xdr:rowOff>47624</xdr:rowOff>
    </xdr:to>
    <xdr:sp macro="" textlink="">
      <xdr:nvSpPr>
        <xdr:cNvPr id="41" name="Fletxa corbada a l'esquerra 40">
          <a:hlinkClick xmlns:r="http://schemas.openxmlformats.org/officeDocument/2006/relationships" r:id="rId35"/>
        </xdr:cNvPr>
        <xdr:cNvSpPr/>
      </xdr:nvSpPr>
      <xdr:spPr>
        <a:xfrm>
          <a:off x="333375" y="15106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122</xdr:row>
      <xdr:rowOff>133350</xdr:rowOff>
    </xdr:from>
    <xdr:to>
      <xdr:col>0</xdr:col>
      <xdr:colOff>531019</xdr:colOff>
      <xdr:row>124</xdr:row>
      <xdr:rowOff>38099</xdr:rowOff>
    </xdr:to>
    <xdr:sp macro="" textlink="">
      <xdr:nvSpPr>
        <xdr:cNvPr id="43" name="Fletxa corbada a l'esquerra 42">
          <a:hlinkClick xmlns:r="http://schemas.openxmlformats.org/officeDocument/2006/relationships" r:id="rId35"/>
        </xdr:cNvPr>
        <xdr:cNvSpPr/>
      </xdr:nvSpPr>
      <xdr:spPr>
        <a:xfrm>
          <a:off x="352425" y="24050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151</xdr:row>
      <xdr:rowOff>76200</xdr:rowOff>
    </xdr:from>
    <xdr:to>
      <xdr:col>0</xdr:col>
      <xdr:colOff>540544</xdr:colOff>
      <xdr:row>153</xdr:row>
      <xdr:rowOff>38099</xdr:rowOff>
    </xdr:to>
    <xdr:sp macro="" textlink="">
      <xdr:nvSpPr>
        <xdr:cNvPr id="45" name="Fletxa corbada a l'esquerra 44">
          <a:hlinkClick xmlns:r="http://schemas.openxmlformats.org/officeDocument/2006/relationships" r:id="rId35"/>
        </xdr:cNvPr>
        <xdr:cNvSpPr/>
      </xdr:nvSpPr>
      <xdr:spPr>
        <a:xfrm>
          <a:off x="361950" y="29613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177</xdr:row>
      <xdr:rowOff>152400</xdr:rowOff>
    </xdr:from>
    <xdr:to>
      <xdr:col>0</xdr:col>
      <xdr:colOff>521494</xdr:colOff>
      <xdr:row>179</xdr:row>
      <xdr:rowOff>57149</xdr:rowOff>
    </xdr:to>
    <xdr:sp macro="" textlink="">
      <xdr:nvSpPr>
        <xdr:cNvPr id="47" name="Fletxa corbada a l'esquerra 46">
          <a:hlinkClick xmlns:r="http://schemas.openxmlformats.org/officeDocument/2006/relationships" r:id="rId35"/>
        </xdr:cNvPr>
        <xdr:cNvSpPr/>
      </xdr:nvSpPr>
      <xdr:spPr>
        <a:xfrm>
          <a:off x="342900" y="34585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203</xdr:row>
      <xdr:rowOff>133350</xdr:rowOff>
    </xdr:from>
    <xdr:to>
      <xdr:col>0</xdr:col>
      <xdr:colOff>540544</xdr:colOff>
      <xdr:row>205</xdr:row>
      <xdr:rowOff>38099</xdr:rowOff>
    </xdr:to>
    <xdr:sp macro="" textlink="">
      <xdr:nvSpPr>
        <xdr:cNvPr id="49" name="Fletxa corbada a l'esquerra 48">
          <a:hlinkClick xmlns:r="http://schemas.openxmlformats.org/officeDocument/2006/relationships" r:id="rId35"/>
        </xdr:cNvPr>
        <xdr:cNvSpPr/>
      </xdr:nvSpPr>
      <xdr:spPr>
        <a:xfrm>
          <a:off x="361950" y="39519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229</xdr:row>
      <xdr:rowOff>152400</xdr:rowOff>
    </xdr:from>
    <xdr:to>
      <xdr:col>0</xdr:col>
      <xdr:colOff>540544</xdr:colOff>
      <xdr:row>231</xdr:row>
      <xdr:rowOff>57149</xdr:rowOff>
    </xdr:to>
    <xdr:sp macro="" textlink="">
      <xdr:nvSpPr>
        <xdr:cNvPr id="51" name="Fletxa corbada a l'esquerra 50">
          <a:hlinkClick xmlns:r="http://schemas.openxmlformats.org/officeDocument/2006/relationships" r:id="rId35"/>
        </xdr:cNvPr>
        <xdr:cNvSpPr/>
      </xdr:nvSpPr>
      <xdr:spPr>
        <a:xfrm>
          <a:off x="361950" y="44491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255</xdr:row>
      <xdr:rowOff>133350</xdr:rowOff>
    </xdr:from>
    <xdr:to>
      <xdr:col>0</xdr:col>
      <xdr:colOff>550069</xdr:colOff>
      <xdr:row>257</xdr:row>
      <xdr:rowOff>38099</xdr:rowOff>
    </xdr:to>
    <xdr:sp macro="" textlink="">
      <xdr:nvSpPr>
        <xdr:cNvPr id="53" name="Fletxa corbada a l'esquerra 52">
          <a:hlinkClick xmlns:r="http://schemas.openxmlformats.org/officeDocument/2006/relationships" r:id="rId35"/>
        </xdr:cNvPr>
        <xdr:cNvSpPr/>
      </xdr:nvSpPr>
      <xdr:spPr>
        <a:xfrm>
          <a:off x="371475" y="49425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277</xdr:row>
      <xdr:rowOff>152400</xdr:rowOff>
    </xdr:from>
    <xdr:to>
      <xdr:col>0</xdr:col>
      <xdr:colOff>540544</xdr:colOff>
      <xdr:row>279</xdr:row>
      <xdr:rowOff>57149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61950" y="53635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299</xdr:row>
      <xdr:rowOff>142875</xdr:rowOff>
    </xdr:from>
    <xdr:to>
      <xdr:col>0</xdr:col>
      <xdr:colOff>511969</xdr:colOff>
      <xdr:row>301</xdr:row>
      <xdr:rowOff>47624</xdr:rowOff>
    </xdr:to>
    <xdr:sp macro="" textlink="">
      <xdr:nvSpPr>
        <xdr:cNvPr id="55" name="Fletxa corbada a l'esquerra 54">
          <a:hlinkClick xmlns:r="http://schemas.openxmlformats.org/officeDocument/2006/relationships" r:id="rId35"/>
        </xdr:cNvPr>
        <xdr:cNvSpPr/>
      </xdr:nvSpPr>
      <xdr:spPr>
        <a:xfrm>
          <a:off x="333375" y="57816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321</xdr:row>
      <xdr:rowOff>123825</xdr:rowOff>
    </xdr:from>
    <xdr:to>
      <xdr:col>0</xdr:col>
      <xdr:colOff>550069</xdr:colOff>
      <xdr:row>323</xdr:row>
      <xdr:rowOff>28574</xdr:rowOff>
    </xdr:to>
    <xdr:sp macro="" textlink="">
      <xdr:nvSpPr>
        <xdr:cNvPr id="56" name="Fletxa corbada a l'esquerra 55">
          <a:hlinkClick xmlns:r="http://schemas.openxmlformats.org/officeDocument/2006/relationships" r:id="rId35"/>
        </xdr:cNvPr>
        <xdr:cNvSpPr/>
      </xdr:nvSpPr>
      <xdr:spPr>
        <a:xfrm>
          <a:off x="371475" y="61988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347</xdr:row>
      <xdr:rowOff>152400</xdr:rowOff>
    </xdr:from>
    <xdr:to>
      <xdr:col>0</xdr:col>
      <xdr:colOff>521494</xdr:colOff>
      <xdr:row>349</xdr:row>
      <xdr:rowOff>57149</xdr:rowOff>
    </xdr:to>
    <xdr:sp macro="" textlink="">
      <xdr:nvSpPr>
        <xdr:cNvPr id="57" name="Fletxa corbada a l'esquerra 56">
          <a:hlinkClick xmlns:r="http://schemas.openxmlformats.org/officeDocument/2006/relationships" r:id="rId35"/>
        </xdr:cNvPr>
        <xdr:cNvSpPr/>
      </xdr:nvSpPr>
      <xdr:spPr>
        <a:xfrm>
          <a:off x="342900" y="66970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373</xdr:row>
      <xdr:rowOff>152400</xdr:rowOff>
    </xdr:from>
    <xdr:to>
      <xdr:col>0</xdr:col>
      <xdr:colOff>550069</xdr:colOff>
      <xdr:row>375</xdr:row>
      <xdr:rowOff>57149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71475" y="71923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400</xdr:row>
      <xdr:rowOff>142875</xdr:rowOff>
    </xdr:from>
    <xdr:to>
      <xdr:col>0</xdr:col>
      <xdr:colOff>559594</xdr:colOff>
      <xdr:row>402</xdr:row>
      <xdr:rowOff>47624</xdr:rowOff>
    </xdr:to>
    <xdr:sp macro="" textlink="">
      <xdr:nvSpPr>
        <xdr:cNvPr id="59" name="Fletxa corbada a l'esquerra 58">
          <a:hlinkClick xmlns:r="http://schemas.openxmlformats.org/officeDocument/2006/relationships" r:id="rId35"/>
        </xdr:cNvPr>
        <xdr:cNvSpPr/>
      </xdr:nvSpPr>
      <xdr:spPr>
        <a:xfrm>
          <a:off x="381000" y="77057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427</xdr:row>
      <xdr:rowOff>133350</xdr:rowOff>
    </xdr:from>
    <xdr:to>
      <xdr:col>0</xdr:col>
      <xdr:colOff>550069</xdr:colOff>
      <xdr:row>429</xdr:row>
      <xdr:rowOff>38099</xdr:rowOff>
    </xdr:to>
    <xdr:sp macro="" textlink="">
      <xdr:nvSpPr>
        <xdr:cNvPr id="60" name="Fletxa corbada a l'esquerra 59">
          <a:hlinkClick xmlns:r="http://schemas.openxmlformats.org/officeDocument/2006/relationships" r:id="rId35"/>
        </xdr:cNvPr>
        <xdr:cNvSpPr/>
      </xdr:nvSpPr>
      <xdr:spPr>
        <a:xfrm>
          <a:off x="371475" y="82191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456</xdr:row>
      <xdr:rowOff>133350</xdr:rowOff>
    </xdr:from>
    <xdr:to>
      <xdr:col>0</xdr:col>
      <xdr:colOff>492919</xdr:colOff>
      <xdr:row>458</xdr:row>
      <xdr:rowOff>38099</xdr:rowOff>
    </xdr:to>
    <xdr:sp macro="" textlink="">
      <xdr:nvSpPr>
        <xdr:cNvPr id="61" name="Fletxa corbada a l'esquerra 60">
          <a:hlinkClick xmlns:r="http://schemas.openxmlformats.org/officeDocument/2006/relationships" r:id="rId35"/>
        </xdr:cNvPr>
        <xdr:cNvSpPr/>
      </xdr:nvSpPr>
      <xdr:spPr>
        <a:xfrm>
          <a:off x="314325" y="87715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484</xdr:row>
      <xdr:rowOff>133350</xdr:rowOff>
    </xdr:from>
    <xdr:to>
      <xdr:col>0</xdr:col>
      <xdr:colOff>559594</xdr:colOff>
      <xdr:row>486</xdr:row>
      <xdr:rowOff>38099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81000" y="93049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509</xdr:row>
      <xdr:rowOff>152400</xdr:rowOff>
    </xdr:from>
    <xdr:to>
      <xdr:col>0</xdr:col>
      <xdr:colOff>521494</xdr:colOff>
      <xdr:row>511</xdr:row>
      <xdr:rowOff>57149</xdr:rowOff>
    </xdr:to>
    <xdr:sp macro="" textlink="">
      <xdr:nvSpPr>
        <xdr:cNvPr id="63" name="Fletxa corbada a l'esquerra 62">
          <a:hlinkClick xmlns:r="http://schemas.openxmlformats.org/officeDocument/2006/relationships" r:id="rId35"/>
        </xdr:cNvPr>
        <xdr:cNvSpPr/>
      </xdr:nvSpPr>
      <xdr:spPr>
        <a:xfrm>
          <a:off x="342900" y="97831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535</xdr:row>
      <xdr:rowOff>152400</xdr:rowOff>
    </xdr:from>
    <xdr:to>
      <xdr:col>0</xdr:col>
      <xdr:colOff>511969</xdr:colOff>
      <xdr:row>537</xdr:row>
      <xdr:rowOff>57149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33375" y="102784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562</xdr:row>
      <xdr:rowOff>142875</xdr:rowOff>
    </xdr:from>
    <xdr:to>
      <xdr:col>0</xdr:col>
      <xdr:colOff>511969</xdr:colOff>
      <xdr:row>564</xdr:row>
      <xdr:rowOff>47624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33375" y="107918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589</xdr:row>
      <xdr:rowOff>276225</xdr:rowOff>
    </xdr:from>
    <xdr:to>
      <xdr:col>0</xdr:col>
      <xdr:colOff>464344</xdr:colOff>
      <xdr:row>590</xdr:row>
      <xdr:rowOff>133349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285750" y="113195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612</xdr:row>
      <xdr:rowOff>142875</xdr:rowOff>
    </xdr:from>
    <xdr:to>
      <xdr:col>0</xdr:col>
      <xdr:colOff>511969</xdr:colOff>
      <xdr:row>614</xdr:row>
      <xdr:rowOff>47624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33375" y="117757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633</xdr:row>
      <xdr:rowOff>142875</xdr:rowOff>
    </xdr:from>
    <xdr:to>
      <xdr:col>0</xdr:col>
      <xdr:colOff>531019</xdr:colOff>
      <xdr:row>635</xdr:row>
      <xdr:rowOff>47624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52425" y="121758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654</xdr:row>
      <xdr:rowOff>142875</xdr:rowOff>
    </xdr:from>
    <xdr:to>
      <xdr:col>0</xdr:col>
      <xdr:colOff>511969</xdr:colOff>
      <xdr:row>656</xdr:row>
      <xdr:rowOff>47624</xdr:rowOff>
    </xdr:to>
    <xdr:sp macro="" textlink="">
      <xdr:nvSpPr>
        <xdr:cNvPr id="69" name="Fletxa corbada a l'esquerra 68">
          <a:hlinkClick xmlns:r="http://schemas.openxmlformats.org/officeDocument/2006/relationships" r:id="rId35"/>
        </xdr:cNvPr>
        <xdr:cNvSpPr/>
      </xdr:nvSpPr>
      <xdr:spPr>
        <a:xfrm>
          <a:off x="333375" y="125758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680</xdr:row>
      <xdr:rowOff>161925</xdr:rowOff>
    </xdr:from>
    <xdr:to>
      <xdr:col>0</xdr:col>
      <xdr:colOff>540544</xdr:colOff>
      <xdr:row>682</xdr:row>
      <xdr:rowOff>66674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361950" y="130806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704</xdr:row>
      <xdr:rowOff>114300</xdr:rowOff>
    </xdr:from>
    <xdr:to>
      <xdr:col>0</xdr:col>
      <xdr:colOff>540544</xdr:colOff>
      <xdr:row>706</xdr:row>
      <xdr:rowOff>19049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361950" y="135426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728</xdr:row>
      <xdr:rowOff>142875</xdr:rowOff>
    </xdr:from>
    <xdr:to>
      <xdr:col>0</xdr:col>
      <xdr:colOff>540544</xdr:colOff>
      <xdr:row>730</xdr:row>
      <xdr:rowOff>47624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61950" y="140027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753</xdr:row>
      <xdr:rowOff>133350</xdr:rowOff>
    </xdr:from>
    <xdr:to>
      <xdr:col>0</xdr:col>
      <xdr:colOff>540544</xdr:colOff>
      <xdr:row>755</xdr:row>
      <xdr:rowOff>38099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361950" y="144780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782</xdr:row>
      <xdr:rowOff>142875</xdr:rowOff>
    </xdr:from>
    <xdr:to>
      <xdr:col>0</xdr:col>
      <xdr:colOff>521494</xdr:colOff>
      <xdr:row>784</xdr:row>
      <xdr:rowOff>47624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342900" y="15037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806</xdr:row>
      <xdr:rowOff>133350</xdr:rowOff>
    </xdr:from>
    <xdr:to>
      <xdr:col>0</xdr:col>
      <xdr:colOff>511969</xdr:colOff>
      <xdr:row>808</xdr:row>
      <xdr:rowOff>38099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333375" y="154933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0</xdr:rowOff>
    </xdr:from>
    <xdr:to>
      <xdr:col>2</xdr:col>
      <xdr:colOff>11907</xdr:colOff>
      <xdr:row>12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2480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13</xdr:row>
      <xdr:rowOff>71437</xdr:rowOff>
    </xdr:from>
    <xdr:to>
      <xdr:col>22</xdr:col>
      <xdr:colOff>0</xdr:colOff>
      <xdr:row>40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52</xdr:row>
      <xdr:rowOff>178594</xdr:rowOff>
    </xdr:from>
    <xdr:to>
      <xdr:col>2</xdr:col>
      <xdr:colOff>1</xdr:colOff>
      <xdr:row>54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7705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54</xdr:row>
      <xdr:rowOff>47626</xdr:rowOff>
    </xdr:from>
    <xdr:to>
      <xdr:col>22</xdr:col>
      <xdr:colOff>0</xdr:colOff>
      <xdr:row>88</xdr:row>
      <xdr:rowOff>83343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92</xdr:row>
      <xdr:rowOff>0</xdr:rowOff>
    </xdr:from>
    <xdr:to>
      <xdr:col>2</xdr:col>
      <xdr:colOff>23813</xdr:colOff>
      <xdr:row>93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3357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139</xdr:row>
      <xdr:rowOff>178593</xdr:rowOff>
    </xdr:from>
    <xdr:to>
      <xdr:col>2</xdr:col>
      <xdr:colOff>23813</xdr:colOff>
      <xdr:row>141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5440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141</xdr:row>
      <xdr:rowOff>119062</xdr:rowOff>
    </xdr:from>
    <xdr:to>
      <xdr:col>21</xdr:col>
      <xdr:colOff>583406</xdr:colOff>
      <xdr:row>171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2</xdr:col>
      <xdr:colOff>11907</xdr:colOff>
      <xdr:row>176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2996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177</xdr:row>
      <xdr:rowOff>178591</xdr:rowOff>
    </xdr:from>
    <xdr:to>
      <xdr:col>22</xdr:col>
      <xdr:colOff>0</xdr:colOff>
      <xdr:row>208</xdr:row>
      <xdr:rowOff>35718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209</xdr:row>
      <xdr:rowOff>0</xdr:rowOff>
    </xdr:from>
    <xdr:to>
      <xdr:col>2</xdr:col>
      <xdr:colOff>23814</xdr:colOff>
      <xdr:row>210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18528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213</xdr:row>
      <xdr:rowOff>23811</xdr:rowOff>
    </xdr:from>
    <xdr:to>
      <xdr:col>21</xdr:col>
      <xdr:colOff>595312</xdr:colOff>
      <xdr:row>242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251</xdr:row>
      <xdr:rowOff>0</xdr:rowOff>
    </xdr:from>
    <xdr:to>
      <xdr:col>2</xdr:col>
      <xdr:colOff>23814</xdr:colOff>
      <xdr:row>252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8"/>
        </xdr:cNvPr>
        <xdr:cNvSpPr/>
      </xdr:nvSpPr>
      <xdr:spPr>
        <a:xfrm>
          <a:off x="716757" y="502920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253</xdr:row>
      <xdr:rowOff>59530</xdr:rowOff>
    </xdr:from>
    <xdr:to>
      <xdr:col>22</xdr:col>
      <xdr:colOff>0</xdr:colOff>
      <xdr:row>283</xdr:row>
      <xdr:rowOff>35717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290</xdr:row>
      <xdr:rowOff>0</xdr:rowOff>
    </xdr:from>
    <xdr:to>
      <xdr:col>2</xdr:col>
      <xdr:colOff>23813</xdr:colOff>
      <xdr:row>291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10"/>
        </xdr:cNvPr>
        <xdr:cNvSpPr/>
      </xdr:nvSpPr>
      <xdr:spPr>
        <a:xfrm>
          <a:off x="716756" y="581120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292</xdr:row>
      <xdr:rowOff>23812</xdr:rowOff>
    </xdr:from>
    <xdr:to>
      <xdr:col>22</xdr:col>
      <xdr:colOff>11907</xdr:colOff>
      <xdr:row>321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94</xdr:row>
      <xdr:rowOff>0</xdr:rowOff>
    </xdr:from>
    <xdr:to>
      <xdr:col>12</xdr:col>
      <xdr:colOff>107156</xdr:colOff>
      <xdr:row>113</xdr:row>
      <xdr:rowOff>166686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94</xdr:row>
      <xdr:rowOff>0</xdr:rowOff>
    </xdr:from>
    <xdr:to>
      <xdr:col>23</xdr:col>
      <xdr:colOff>107157</xdr:colOff>
      <xdr:row>113</xdr:row>
      <xdr:rowOff>166686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115</xdr:row>
      <xdr:rowOff>0</xdr:rowOff>
    </xdr:from>
    <xdr:to>
      <xdr:col>20</xdr:col>
      <xdr:colOff>107156</xdr:colOff>
      <xdr:row>134</xdr:row>
      <xdr:rowOff>166686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34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C42" t="str">
            <v>Titulació
específica</v>
          </cell>
          <cell r="D42">
            <v>0</v>
          </cell>
          <cell r="E42" t="str">
            <v>Titulació
universitària</v>
          </cell>
          <cell r="F42">
            <v>0</v>
          </cell>
          <cell r="G42" t="str">
            <v>Cap
titulació</v>
          </cell>
          <cell r="H42">
            <v>0</v>
          </cell>
        </row>
        <row r="43">
          <cell r="C43" t="str">
            <v>Funcions pròpies</v>
          </cell>
          <cell r="D43" t="str">
            <v>Funcions
no pròpies</v>
          </cell>
          <cell r="E43" t="str">
            <v>Funcions pròpies</v>
          </cell>
          <cell r="F43" t="str">
            <v>Funcions
no pròpies</v>
          </cell>
          <cell r="G43" t="str">
            <v>Requeria
form.univ.</v>
          </cell>
          <cell r="H43" t="str">
            <v>No requeria
form.univ.</v>
          </cell>
        </row>
        <row r="44">
          <cell r="B44" t="str">
            <v>E.T.T. Sist. Electrònics</v>
          </cell>
          <cell r="C44">
            <v>0.44642857142857145</v>
          </cell>
          <cell r="D44">
            <v>0.17857142857142858</v>
          </cell>
          <cell r="E44">
            <v>0.16071428571428573</v>
          </cell>
          <cell r="F44">
            <v>5.3571428571428568E-2</v>
          </cell>
          <cell r="G44">
            <v>3.5714285714285712E-2</v>
          </cell>
          <cell r="H44">
            <v>0.125</v>
          </cell>
        </row>
        <row r="45">
          <cell r="B45" t="str">
            <v>E.T. Inf. Gestió</v>
          </cell>
          <cell r="C45">
            <v>0.52631578947368418</v>
          </cell>
          <cell r="D45">
            <v>5.2631578947368418E-2</v>
          </cell>
          <cell r="E45">
            <v>0.15789473684210525</v>
          </cell>
          <cell r="F45">
            <v>0</v>
          </cell>
          <cell r="G45">
            <v>0.21052631578947367</v>
          </cell>
          <cell r="H45">
            <v>5.2631578947368418E-2</v>
          </cell>
        </row>
        <row r="46">
          <cell r="B46" t="str">
            <v>E.T. Ind. Mecànica</v>
          </cell>
          <cell r="C46">
            <v>0.70833333333333337</v>
          </cell>
          <cell r="D46">
            <v>4.1666666666666664E-2</v>
          </cell>
          <cell r="E46">
            <v>0.125</v>
          </cell>
          <cell r="F46">
            <v>0</v>
          </cell>
          <cell r="G46">
            <v>4.1666666666666664E-2</v>
          </cell>
          <cell r="H46">
            <v>8.3333333333333329E-2</v>
          </cell>
        </row>
        <row r="47">
          <cell r="B47" t="str">
            <v>E.T. Ind. Electricitat</v>
          </cell>
          <cell r="C47">
            <v>0.75</v>
          </cell>
          <cell r="D47">
            <v>0.125</v>
          </cell>
          <cell r="E47">
            <v>6.25E-2</v>
          </cell>
          <cell r="F47">
            <v>0</v>
          </cell>
          <cell r="G47">
            <v>6.25E-2</v>
          </cell>
          <cell r="H47">
            <v>0</v>
          </cell>
        </row>
        <row r="48">
          <cell r="B48" t="str">
            <v xml:space="preserve">E.T. Ind. Elec. Ind. </v>
          </cell>
          <cell r="C48">
            <v>0.52173913043478259</v>
          </cell>
          <cell r="D48">
            <v>8.6956521739130432E-2</v>
          </cell>
          <cell r="E48">
            <v>0.17391304347826086</v>
          </cell>
          <cell r="F48">
            <v>4.3478260869565216E-2</v>
          </cell>
          <cell r="G48">
            <v>8.6956521739130432E-2</v>
          </cell>
          <cell r="H48">
            <v>8.6956521739130432E-2</v>
          </cell>
        </row>
        <row r="49">
          <cell r="B49" t="str">
            <v>E.T. Ind. Química</v>
          </cell>
          <cell r="C49">
            <v>0.44</v>
          </cell>
          <cell r="D49">
            <v>0.16</v>
          </cell>
          <cell r="E49">
            <v>0.16</v>
          </cell>
          <cell r="F49">
            <v>0.08</v>
          </cell>
          <cell r="G49">
            <v>0.12</v>
          </cell>
          <cell r="H49">
            <v>0.04</v>
          </cell>
        </row>
        <row r="51">
          <cell r="J51" t="str">
            <v>Titulació
específica</v>
          </cell>
          <cell r="K51">
            <v>0</v>
          </cell>
          <cell r="L51" t="str">
            <v>Titulació
universitària</v>
          </cell>
          <cell r="M51">
            <v>0</v>
          </cell>
          <cell r="N51" t="str">
            <v>Cap
titulació</v>
          </cell>
          <cell r="O51">
            <v>0</v>
          </cell>
        </row>
        <row r="52">
          <cell r="J52" t="str">
            <v>Funcions pròpies</v>
          </cell>
          <cell r="K52" t="str">
            <v>Funcions
no pròpies</v>
          </cell>
          <cell r="L52" t="str">
            <v>Funcions pròpies</v>
          </cell>
          <cell r="M52" t="str">
            <v>Funcions
no pròpies</v>
          </cell>
          <cell r="N52" t="str">
            <v>Requeria
form.univ.</v>
          </cell>
          <cell r="O52" t="str">
            <v>No requeria
form.univ.</v>
          </cell>
        </row>
        <row r="53">
          <cell r="I53" t="str">
            <v>E.T.T. Sist. Electrònics</v>
          </cell>
          <cell r="J53">
            <v>0.33333333333333331</v>
          </cell>
          <cell r="K53">
            <v>0.17543859649122806</v>
          </cell>
          <cell r="L53">
            <v>0.12280701754385964</v>
          </cell>
          <cell r="M53">
            <v>5.2631578947368418E-2</v>
          </cell>
          <cell r="N53">
            <v>7.0175438596491224E-2</v>
          </cell>
          <cell r="O53">
            <v>0.24561403508771928</v>
          </cell>
        </row>
        <row r="54">
          <cell r="I54" t="str">
            <v>E.T. Inf. Gestió</v>
          </cell>
          <cell r="J54">
            <v>0.5625</v>
          </cell>
          <cell r="K54">
            <v>0</v>
          </cell>
          <cell r="L54">
            <v>0.1875</v>
          </cell>
          <cell r="M54">
            <v>3.125E-2</v>
          </cell>
          <cell r="N54">
            <v>0.125</v>
          </cell>
          <cell r="O54">
            <v>9.375E-2</v>
          </cell>
        </row>
        <row r="55">
          <cell r="I55" t="str">
            <v>E.T. Ind. Mecànica</v>
          </cell>
          <cell r="J55">
            <v>0.68888888888888888</v>
          </cell>
          <cell r="K55">
            <v>0.13333333333333333</v>
          </cell>
          <cell r="L55">
            <v>0</v>
          </cell>
          <cell r="M55">
            <v>4.4444444444444446E-2</v>
          </cell>
          <cell r="N55">
            <v>4.4444444444444446E-2</v>
          </cell>
          <cell r="O55">
            <v>8.8888888888888892E-2</v>
          </cell>
        </row>
        <row r="56">
          <cell r="I56" t="str">
            <v>E.T. Ind. Electricitat</v>
          </cell>
          <cell r="J56">
            <v>0.66666666666666663</v>
          </cell>
          <cell r="K56">
            <v>0</v>
          </cell>
          <cell r="L56">
            <v>6.6666666666666666E-2</v>
          </cell>
          <cell r="M56">
            <v>0</v>
          </cell>
          <cell r="N56">
            <v>0.26666666666666666</v>
          </cell>
          <cell r="O56">
            <v>0</v>
          </cell>
        </row>
        <row r="57">
          <cell r="I57" t="str">
            <v xml:space="preserve">E.T. Ind. Elec. Ind. </v>
          </cell>
          <cell r="J57">
            <v>0.44827586206896552</v>
          </cell>
          <cell r="K57">
            <v>0.10344827586206896</v>
          </cell>
          <cell r="L57">
            <v>0.20689655172413793</v>
          </cell>
          <cell r="M57">
            <v>0.10344827586206896</v>
          </cell>
          <cell r="N57">
            <v>6.8965517241379309E-2</v>
          </cell>
          <cell r="O57">
            <v>6.8965517241379309E-2</v>
          </cell>
        </row>
        <row r="58">
          <cell r="I58" t="str">
            <v>E.T. Ind. Química</v>
          </cell>
          <cell r="J58">
            <v>0.33333333333333331</v>
          </cell>
          <cell r="K58">
            <v>8.3333333333333329E-2</v>
          </cell>
          <cell r="L58">
            <v>0.20833333333333334</v>
          </cell>
          <cell r="M58">
            <v>8.3333333333333329E-2</v>
          </cell>
          <cell r="N58">
            <v>8.3333333333333329E-2</v>
          </cell>
          <cell r="O58">
            <v>0.20833333333333334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showGridLines="0" tabSelected="1" workbookViewId="0">
      <selection activeCell="A2" sqref="A2"/>
    </sheetView>
  </sheetViews>
  <sheetFormatPr defaultRowHeight="15"/>
  <sheetData>
    <row r="2" spans="1:15" ht="23.25">
      <c r="A2" s="28"/>
      <c r="B2" s="273" t="s">
        <v>240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>
      <c r="A4" s="28"/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28.5">
      <c r="A5" s="28"/>
      <c r="B5" s="31"/>
      <c r="C5" s="32"/>
      <c r="D5" s="32"/>
      <c r="E5" s="30"/>
      <c r="F5" s="30"/>
      <c r="G5" s="30"/>
      <c r="H5" s="30"/>
      <c r="I5" s="30"/>
      <c r="J5" s="30"/>
      <c r="K5" s="30"/>
      <c r="L5" s="28"/>
      <c r="M5" s="28"/>
      <c r="N5" s="28"/>
      <c r="O5" s="28"/>
    </row>
    <row r="7" spans="1:15" ht="33.75">
      <c r="B7" s="274" t="s">
        <v>241</v>
      </c>
      <c r="C7" s="274"/>
      <c r="D7" s="274"/>
      <c r="E7" s="274"/>
    </row>
    <row r="11" spans="1:15" ht="18.75">
      <c r="B11" s="275" t="s">
        <v>264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15" ht="18.75">
      <c r="A12" s="33"/>
      <c r="B12" s="34"/>
      <c r="C12" s="34"/>
      <c r="D12" s="34"/>
      <c r="E12" s="34"/>
      <c r="F12" s="34"/>
      <c r="G12" s="34"/>
      <c r="H12" s="34"/>
      <c r="I12" s="34"/>
      <c r="J12" s="33"/>
      <c r="K12" s="33"/>
      <c r="L12" s="33"/>
      <c r="M12" s="33"/>
      <c r="N12" s="33"/>
      <c r="O12" s="33"/>
    </row>
    <row r="13" spans="1:15">
      <c r="B13" s="35" t="s">
        <v>242</v>
      </c>
      <c r="C13" s="36"/>
      <c r="D13" t="s">
        <v>265</v>
      </c>
    </row>
    <row r="14" spans="1:15">
      <c r="B14" s="35" t="s">
        <v>243</v>
      </c>
      <c r="C14" s="36"/>
      <c r="D14" t="s">
        <v>244</v>
      </c>
    </row>
    <row r="15" spans="1:15">
      <c r="B15" s="35"/>
      <c r="C15" s="36"/>
      <c r="D15" t="s">
        <v>245</v>
      </c>
    </row>
    <row r="16" spans="1:15">
      <c r="B16" s="35"/>
      <c r="C16" s="36"/>
      <c r="D16" t="s">
        <v>246</v>
      </c>
    </row>
    <row r="17" spans="2:4">
      <c r="B17" s="35"/>
      <c r="C17" s="36"/>
    </row>
    <row r="18" spans="2:4">
      <c r="B18" s="35" t="s">
        <v>247</v>
      </c>
      <c r="C18" s="36"/>
      <c r="D18" t="s">
        <v>248</v>
      </c>
    </row>
    <row r="19" spans="2:4">
      <c r="B19" s="35" t="s">
        <v>249</v>
      </c>
      <c r="C19" s="36"/>
      <c r="D19" t="s">
        <v>266</v>
      </c>
    </row>
    <row r="20" spans="2:4">
      <c r="B20" s="35"/>
      <c r="C20" s="36"/>
    </row>
    <row r="21" spans="2:4">
      <c r="B21" s="35" t="s">
        <v>250</v>
      </c>
      <c r="C21" s="36"/>
      <c r="D21" t="str">
        <f>B2</f>
        <v>ESCOLA POLITÈCNICA SUPERIOR D'ENGINYERIA DE VILANOVA I LA GELTRÚ</v>
      </c>
    </row>
    <row r="22" spans="2:4">
      <c r="B22" s="35" t="s">
        <v>251</v>
      </c>
      <c r="C22" s="36"/>
      <c r="D22" t="s">
        <v>252</v>
      </c>
    </row>
    <row r="23" spans="2:4">
      <c r="B23" s="35"/>
      <c r="C23" s="36"/>
      <c r="D23" t="s">
        <v>253</v>
      </c>
    </row>
    <row r="24" spans="2:4">
      <c r="B24" s="35"/>
      <c r="C24" s="36"/>
      <c r="D24" t="s">
        <v>254</v>
      </c>
    </row>
    <row r="25" spans="2:4">
      <c r="B25" s="35"/>
      <c r="C25" s="36"/>
      <c r="D25" t="s">
        <v>255</v>
      </c>
    </row>
    <row r="26" spans="2:4">
      <c r="B26" s="35"/>
      <c r="C26" s="36"/>
      <c r="D26" t="s">
        <v>256</v>
      </c>
    </row>
    <row r="27" spans="2:4">
      <c r="B27" s="35"/>
      <c r="C27" s="36"/>
      <c r="D27" t="s">
        <v>257</v>
      </c>
    </row>
    <row r="28" spans="2:4">
      <c r="B28" s="35"/>
      <c r="C28" s="36"/>
      <c r="D28" t="s">
        <v>258</v>
      </c>
    </row>
    <row r="29" spans="2:4">
      <c r="B29" s="35"/>
      <c r="C29" s="36"/>
    </row>
    <row r="30" spans="2:4">
      <c r="B30" s="35"/>
      <c r="C30" s="36"/>
    </row>
    <row r="31" spans="2:4">
      <c r="B31" s="37"/>
      <c r="C31" s="38"/>
    </row>
    <row r="32" spans="2:4" ht="18">
      <c r="B32" s="37"/>
      <c r="C32" s="38"/>
      <c r="D32" s="39"/>
    </row>
    <row r="33" spans="1:15">
      <c r="B33" s="37"/>
      <c r="C33" s="38"/>
    </row>
    <row r="34" spans="1:15">
      <c r="B34" s="37"/>
      <c r="C34" s="38"/>
    </row>
    <row r="35" spans="1:15" ht="16.5" thickBot="1">
      <c r="B35" s="40" t="s">
        <v>259</v>
      </c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5" ht="15.75">
      <c r="B36" s="43"/>
      <c r="C36" s="38"/>
    </row>
    <row r="37" spans="1:15">
      <c r="B37" s="37"/>
      <c r="C37" s="38"/>
    </row>
    <row r="38" spans="1:15">
      <c r="A38" s="33"/>
      <c r="B38" s="37"/>
      <c r="C38" s="38"/>
      <c r="D38" s="44" t="s">
        <v>242</v>
      </c>
      <c r="E38" s="44" t="s">
        <v>260</v>
      </c>
      <c r="F38" s="44" t="s">
        <v>261</v>
      </c>
      <c r="G38" s="45" t="s">
        <v>262</v>
      </c>
      <c r="H38" s="33"/>
      <c r="I38" s="33"/>
      <c r="J38" s="33"/>
      <c r="K38" s="33"/>
      <c r="L38" s="33"/>
      <c r="M38" s="33"/>
      <c r="N38" s="33"/>
      <c r="O38" s="33"/>
    </row>
    <row r="39" spans="1:15" ht="28.5" customHeight="1">
      <c r="A39" s="33"/>
      <c r="B39" s="269" t="str">
        <f>D22</f>
        <v>Eng. en Automàtica i Electrònica Industrial</v>
      </c>
      <c r="C39" s="270"/>
      <c r="D39" s="46">
        <v>15</v>
      </c>
      <c r="E39" s="47">
        <v>7</v>
      </c>
      <c r="F39" s="48">
        <f>E39/D39</f>
        <v>0.46666666666666667</v>
      </c>
      <c r="G39" s="48">
        <f>1.96*(SQRT(((0.5^2)/E39)*((D39-E39)/(D39-1))))</f>
        <v>0.27999999999999997</v>
      </c>
      <c r="H39" s="33"/>
      <c r="I39" s="33"/>
      <c r="J39" s="33"/>
      <c r="K39" s="33"/>
      <c r="L39" s="33"/>
      <c r="M39" s="33"/>
      <c r="N39" s="33"/>
      <c r="O39" s="33"/>
    </row>
    <row r="40" spans="1:15" ht="42" customHeight="1">
      <c r="A40" s="49"/>
      <c r="B40" s="269" t="str">
        <f t="shared" ref="B40:B45" si="0">D23</f>
        <v>Eng. Tecn. de Telec., Espec. en Sistemes Electrònics</v>
      </c>
      <c r="C40" s="270"/>
      <c r="D40" s="46">
        <v>33</v>
      </c>
      <c r="E40" s="47">
        <v>26</v>
      </c>
      <c r="F40" s="48">
        <f>E40/D40</f>
        <v>0.78787878787878785</v>
      </c>
      <c r="G40" s="48">
        <f>1.96*(SQRT(((0.5^2)/E40)*((D40-E40)/(D40-1))))</f>
        <v>8.9890424748904504E-2</v>
      </c>
      <c r="H40" s="49"/>
      <c r="I40" s="49"/>
      <c r="J40" s="49"/>
      <c r="K40" s="49"/>
      <c r="L40" s="49"/>
      <c r="M40" s="49"/>
      <c r="N40" s="49"/>
      <c r="O40" s="49"/>
    </row>
    <row r="41" spans="1:15" ht="32.25" customHeight="1">
      <c r="A41" s="49"/>
      <c r="B41" s="269" t="str">
        <f t="shared" si="0"/>
        <v>Eng. Tecn. en Informàtica de Gestió</v>
      </c>
      <c r="C41" s="270"/>
      <c r="D41" s="46">
        <v>16</v>
      </c>
      <c r="E41" s="47">
        <v>13</v>
      </c>
      <c r="F41" s="48">
        <f t="shared" ref="F41:F46" si="1">E41/D41</f>
        <v>0.8125</v>
      </c>
      <c r="G41" s="48">
        <f t="shared" ref="G41:G46" si="2">1.96*(SQRT(((0.5^2)/E41)*((D41-E41)/(D41-1))))</f>
        <v>0.12155403989742428</v>
      </c>
      <c r="H41" s="49"/>
      <c r="I41" s="49"/>
      <c r="J41" s="49"/>
      <c r="K41" s="49"/>
      <c r="L41" s="49"/>
      <c r="M41" s="49"/>
      <c r="N41" s="49"/>
      <c r="O41" s="49"/>
    </row>
    <row r="42" spans="1:15" ht="27.75" customHeight="1">
      <c r="A42" s="49"/>
      <c r="B42" s="269" t="str">
        <f t="shared" si="0"/>
        <v>Eng. Tecn. Industrial, Espec. en Electricitat</v>
      </c>
      <c r="C42" s="270"/>
      <c r="D42" s="46">
        <v>29</v>
      </c>
      <c r="E42" s="47">
        <v>19</v>
      </c>
      <c r="F42" s="48">
        <f t="shared" si="1"/>
        <v>0.65517241379310343</v>
      </c>
      <c r="G42" s="48">
        <f t="shared" si="2"/>
        <v>0.13436008179123501</v>
      </c>
      <c r="H42" s="49"/>
      <c r="I42" s="49"/>
      <c r="J42" s="49"/>
      <c r="K42" s="49"/>
      <c r="L42" s="49"/>
      <c r="M42" s="49"/>
      <c r="N42" s="49"/>
      <c r="O42" s="49"/>
    </row>
    <row r="43" spans="1:15" ht="42" customHeight="1">
      <c r="A43" s="49"/>
      <c r="B43" s="269" t="str">
        <f t="shared" si="0"/>
        <v>Eng. Tecn. Industrial, Espec. en Electrònica Industrial</v>
      </c>
      <c r="C43" s="270"/>
      <c r="D43" s="46">
        <v>18</v>
      </c>
      <c r="E43" s="47">
        <v>7</v>
      </c>
      <c r="F43" s="48">
        <f t="shared" si="1"/>
        <v>0.3888888888888889</v>
      </c>
      <c r="G43" s="48">
        <f t="shared" si="2"/>
        <v>0.29795380613147954</v>
      </c>
      <c r="H43" s="49"/>
      <c r="I43" s="49"/>
      <c r="J43" s="49"/>
      <c r="K43" s="49"/>
      <c r="L43" s="49"/>
      <c r="M43" s="49"/>
      <c r="N43" s="49"/>
      <c r="O43" s="49"/>
    </row>
    <row r="44" spans="1:15" ht="32.25" customHeight="1">
      <c r="A44" s="49"/>
      <c r="B44" s="269" t="str">
        <f t="shared" si="0"/>
        <v>Eng. Tecn. Industrial, Espec. en Mecànica</v>
      </c>
      <c r="C44" s="270"/>
      <c r="D44" s="46">
        <v>74</v>
      </c>
      <c r="E44" s="47">
        <v>40</v>
      </c>
      <c r="F44" s="48">
        <f t="shared" si="1"/>
        <v>0.54054054054054057</v>
      </c>
      <c r="G44" s="48">
        <f t="shared" si="2"/>
        <v>0.10574847387091409</v>
      </c>
      <c r="H44" s="49"/>
      <c r="I44" s="49"/>
      <c r="J44" s="49"/>
      <c r="K44" s="49"/>
      <c r="L44" s="49"/>
      <c r="M44" s="49"/>
      <c r="N44" s="49"/>
      <c r="O44" s="49"/>
    </row>
    <row r="45" spans="1:15" ht="26.25" customHeight="1" thickBot="1">
      <c r="A45" s="49"/>
      <c r="B45" s="269" t="str">
        <f t="shared" si="0"/>
        <v>Eng. Tecn. Industria, Espec. en Química Industrial</v>
      </c>
      <c r="C45" s="270"/>
      <c r="D45" s="46">
        <v>17</v>
      </c>
      <c r="E45" s="47">
        <v>10</v>
      </c>
      <c r="F45" s="48">
        <f t="shared" si="1"/>
        <v>0.58823529411764708</v>
      </c>
      <c r="G45" s="48">
        <f t="shared" si="2"/>
        <v>0.20498170650084852</v>
      </c>
      <c r="H45" s="49"/>
      <c r="I45" s="49"/>
      <c r="J45" s="49"/>
      <c r="K45" s="49"/>
      <c r="L45" s="49"/>
      <c r="M45" s="49"/>
      <c r="N45" s="49"/>
      <c r="O45" s="49"/>
    </row>
    <row r="46" spans="1:15" ht="15.75" thickBot="1">
      <c r="B46" s="271" t="s">
        <v>263</v>
      </c>
      <c r="C46" s="272"/>
      <c r="D46" s="50">
        <f>SUM(D40:D45)</f>
        <v>187</v>
      </c>
      <c r="E46" s="51">
        <f>SUM(E40:E45)</f>
        <v>115</v>
      </c>
      <c r="F46" s="52">
        <f t="shared" si="1"/>
        <v>0.61497326203208558</v>
      </c>
      <c r="G46" s="53">
        <f t="shared" si="2"/>
        <v>5.6857391545444939E-2</v>
      </c>
    </row>
  </sheetData>
  <mergeCells count="11">
    <mergeCell ref="B41:C41"/>
    <mergeCell ref="B2:O2"/>
    <mergeCell ref="B7:E7"/>
    <mergeCell ref="B11:M11"/>
    <mergeCell ref="B39:C39"/>
    <mergeCell ref="B40:C40"/>
    <mergeCell ref="B42:C42"/>
    <mergeCell ref="B43:C43"/>
    <mergeCell ref="B44:C44"/>
    <mergeCell ref="B45:C45"/>
    <mergeCell ref="B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36" customWidth="1"/>
    <col min="2" max="16384" width="9.140625" style="136"/>
  </cols>
  <sheetData>
    <row r="2" spans="2:16" s="131" customFormat="1" ht="47.25" customHeight="1">
      <c r="B2" s="276" t="s">
        <v>240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2:16" s="131" customFormat="1" ht="18.75" customHeight="1"/>
    <row r="4" spans="2:16" s="131" customFormat="1" ht="18.75" customHeight="1"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6" s="131" customFormat="1" ht="33.75" customHeight="1">
      <c r="B5" s="134"/>
      <c r="C5" s="135"/>
      <c r="D5" s="135"/>
      <c r="E5" s="133"/>
      <c r="F5" s="133"/>
      <c r="G5" s="133"/>
      <c r="H5" s="133"/>
      <c r="I5" s="133"/>
      <c r="J5" s="133"/>
      <c r="K5" s="133"/>
    </row>
    <row r="6" spans="2:16" ht="31.5">
      <c r="H6" s="137"/>
    </row>
    <row r="7" spans="2:16" ht="33.75">
      <c r="B7" s="277" t="s">
        <v>326</v>
      </c>
      <c r="C7" s="277"/>
    </row>
    <row r="8" spans="2:16" ht="18" customHeight="1">
      <c r="B8" s="138"/>
      <c r="C8" s="138"/>
    </row>
    <row r="9" spans="2:16" s="142" customFormat="1" ht="15.75" customHeight="1">
      <c r="B9" s="139" t="s">
        <v>327</v>
      </c>
      <c r="C9" s="140"/>
      <c r="D9" s="140"/>
      <c r="E9" s="140"/>
      <c r="F9" s="141"/>
      <c r="I9" s="142" t="s">
        <v>328</v>
      </c>
    </row>
    <row r="10" spans="2:16" ht="15.75" customHeight="1">
      <c r="B10" s="143" t="s">
        <v>329</v>
      </c>
      <c r="C10" s="144"/>
      <c r="D10" s="144"/>
      <c r="E10" s="144"/>
      <c r="F10" s="145"/>
    </row>
    <row r="11" spans="2:16" ht="15.75" customHeight="1">
      <c r="B11" s="238" t="s">
        <v>432</v>
      </c>
      <c r="C11" s="239"/>
      <c r="D11" s="239"/>
      <c r="E11" s="239"/>
      <c r="F11" s="240"/>
    </row>
    <row r="15" spans="2:16" ht="15.75" thickBot="1">
      <c r="B15" s="146" t="s">
        <v>268</v>
      </c>
      <c r="C15" s="146"/>
      <c r="D15" s="146"/>
      <c r="E15" s="146"/>
      <c r="F15" s="146"/>
      <c r="G15" s="146"/>
      <c r="H15" s="146"/>
      <c r="I15" s="146"/>
      <c r="J15" s="146"/>
    </row>
    <row r="16" spans="2:16">
      <c r="C16" s="154" t="s">
        <v>367</v>
      </c>
    </row>
    <row r="17" spans="2:10">
      <c r="C17" s="136" t="s">
        <v>330</v>
      </c>
    </row>
    <row r="18" spans="2:10">
      <c r="C18" s="136" t="s">
        <v>331</v>
      </c>
    </row>
    <row r="20" spans="2:10" ht="15.75" thickBot="1">
      <c r="B20" s="146" t="s">
        <v>269</v>
      </c>
      <c r="C20" s="146"/>
      <c r="D20" s="146"/>
      <c r="E20" s="146"/>
      <c r="F20" s="146"/>
      <c r="G20" s="146"/>
      <c r="H20" s="146"/>
      <c r="I20" s="146"/>
      <c r="J20" s="146"/>
    </row>
    <row r="21" spans="2:10">
      <c r="B21" s="147" t="s">
        <v>332</v>
      </c>
    </row>
    <row r="23" spans="2:10">
      <c r="B23" s="148" t="s">
        <v>333</v>
      </c>
      <c r="C23" s="149"/>
      <c r="D23" s="149"/>
      <c r="E23" s="149"/>
      <c r="F23" s="150"/>
    </row>
    <row r="24" spans="2:10">
      <c r="C24" s="136" t="s">
        <v>334</v>
      </c>
    </row>
    <row r="25" spans="2:10">
      <c r="C25" s="136" t="s">
        <v>335</v>
      </c>
    </row>
    <row r="27" spans="2:10">
      <c r="B27" s="151" t="s">
        <v>336</v>
      </c>
      <c r="C27" s="152"/>
      <c r="D27" s="152"/>
      <c r="E27" s="152"/>
    </row>
    <row r="28" spans="2:10">
      <c r="C28" s="136" t="s">
        <v>337</v>
      </c>
    </row>
    <row r="29" spans="2:10">
      <c r="C29" s="136" t="s">
        <v>338</v>
      </c>
    </row>
    <row r="30" spans="2:10">
      <c r="C30" s="136" t="s">
        <v>339</v>
      </c>
    </row>
    <row r="31" spans="2:10">
      <c r="C31" s="136" t="s">
        <v>340</v>
      </c>
    </row>
    <row r="32" spans="2:10">
      <c r="C32" s="136" t="s">
        <v>341</v>
      </c>
    </row>
    <row r="33" spans="2:6">
      <c r="C33" s="136" t="s">
        <v>342</v>
      </c>
    </row>
    <row r="34" spans="2:6">
      <c r="C34" s="136" t="s">
        <v>343</v>
      </c>
    </row>
    <row r="35" spans="2:6">
      <c r="C35" s="136" t="s">
        <v>344</v>
      </c>
    </row>
    <row r="36" spans="2:6">
      <c r="C36" s="136" t="s">
        <v>345</v>
      </c>
    </row>
    <row r="37" spans="2:6">
      <c r="C37" s="136" t="s">
        <v>346</v>
      </c>
    </row>
    <row r="39" spans="2:6">
      <c r="B39" s="151" t="s">
        <v>347</v>
      </c>
      <c r="C39" s="152"/>
      <c r="D39" s="152"/>
      <c r="E39" s="152"/>
    </row>
    <row r="40" spans="2:6">
      <c r="B40" s="152"/>
      <c r="C40" s="152"/>
      <c r="D40" s="152"/>
      <c r="E40" s="152"/>
    </row>
    <row r="41" spans="2:6">
      <c r="B41" s="151" t="s">
        <v>348</v>
      </c>
      <c r="C41" s="152"/>
      <c r="D41" s="152"/>
      <c r="E41" s="152"/>
      <c r="F41" s="152"/>
    </row>
    <row r="42" spans="2:6">
      <c r="B42" s="151"/>
      <c r="C42" s="152"/>
      <c r="D42" s="152"/>
      <c r="E42" s="152"/>
      <c r="F42" s="152"/>
    </row>
    <row r="43" spans="2:6">
      <c r="B43" s="151" t="s">
        <v>349</v>
      </c>
      <c r="C43" s="152"/>
      <c r="D43" s="152"/>
      <c r="E43" s="152"/>
      <c r="F43" s="152"/>
    </row>
    <row r="44" spans="2:6">
      <c r="C44" s="136" t="s">
        <v>350</v>
      </c>
    </row>
    <row r="45" spans="2:6">
      <c r="C45" s="136" t="s">
        <v>351</v>
      </c>
    </row>
    <row r="46" spans="2:6">
      <c r="C46" s="136" t="s">
        <v>352</v>
      </c>
    </row>
    <row r="47" spans="2:6">
      <c r="C47" s="136" t="s">
        <v>353</v>
      </c>
    </row>
    <row r="49" spans="2:10" ht="15.75" thickBot="1">
      <c r="B49" s="146" t="s">
        <v>354</v>
      </c>
      <c r="C49" s="146"/>
      <c r="D49" s="146"/>
      <c r="E49" s="146"/>
      <c r="F49" s="146"/>
      <c r="G49" s="146"/>
      <c r="H49" s="146"/>
      <c r="I49" s="146"/>
      <c r="J49" s="146"/>
    </row>
    <row r="50" spans="2:10">
      <c r="B50" s="147" t="s">
        <v>355</v>
      </c>
    </row>
    <row r="52" spans="2:10">
      <c r="B52" s="151" t="s">
        <v>356</v>
      </c>
      <c r="C52" s="152"/>
      <c r="D52" s="152"/>
    </row>
    <row r="53" spans="2:10">
      <c r="B53" s="151"/>
      <c r="C53" s="136" t="s">
        <v>357</v>
      </c>
      <c r="D53" s="152"/>
    </row>
    <row r="54" spans="2:10">
      <c r="B54" s="151"/>
      <c r="C54" s="136" t="s">
        <v>358</v>
      </c>
      <c r="D54" s="152"/>
    </row>
    <row r="55" spans="2:10">
      <c r="B55" s="151"/>
      <c r="C55" s="136" t="s">
        <v>359</v>
      </c>
      <c r="D55" s="152"/>
    </row>
    <row r="56" spans="2:10">
      <c r="B56" s="151"/>
      <c r="C56" s="136" t="s">
        <v>360</v>
      </c>
      <c r="D56" s="152"/>
    </row>
    <row r="57" spans="2:10">
      <c r="B57" s="152"/>
      <c r="C57" s="152"/>
      <c r="D57" s="152"/>
    </row>
    <row r="58" spans="2:10">
      <c r="B58" s="151" t="s">
        <v>361</v>
      </c>
      <c r="C58" s="152"/>
      <c r="D58" s="152"/>
    </row>
    <row r="59" spans="2:10">
      <c r="B59" s="153"/>
    </row>
    <row r="60" spans="2:10" ht="15.75" thickBot="1">
      <c r="B60" s="146" t="s">
        <v>278</v>
      </c>
      <c r="C60" s="146"/>
      <c r="D60" s="146"/>
      <c r="E60" s="146"/>
      <c r="F60" s="146"/>
      <c r="G60" s="146"/>
      <c r="H60" s="146"/>
      <c r="I60" s="146"/>
      <c r="J60" s="146"/>
    </row>
    <row r="62" spans="2:10">
      <c r="C62" s="136" t="s">
        <v>362</v>
      </c>
    </row>
    <row r="63" spans="2:10">
      <c r="C63" s="136" t="s">
        <v>363</v>
      </c>
    </row>
    <row r="64" spans="2:10">
      <c r="C64" s="136" t="s">
        <v>364</v>
      </c>
    </row>
    <row r="66" spans="2:10" ht="15.75" thickBot="1">
      <c r="B66" s="146" t="s">
        <v>279</v>
      </c>
      <c r="C66" s="146"/>
      <c r="D66" s="146"/>
      <c r="E66" s="146"/>
      <c r="F66" s="146"/>
      <c r="G66" s="146"/>
      <c r="H66" s="146"/>
      <c r="I66" s="146"/>
      <c r="J66" s="146"/>
    </row>
    <row r="68" spans="2:10">
      <c r="C68" s="136" t="s">
        <v>365</v>
      </c>
    </row>
    <row r="69" spans="2:10">
      <c r="C69" s="136" t="s">
        <v>366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showGridLines="0" zoomScaleNormal="100" workbookViewId="0">
      <selection activeCell="A2" sqref="A2"/>
    </sheetView>
  </sheetViews>
  <sheetFormatPr defaultRowHeight="15"/>
  <cols>
    <col min="1" max="1" width="4.7109375" style="136" customWidth="1"/>
    <col min="2" max="20" width="9.140625" style="136"/>
    <col min="21" max="50" width="9.140625" style="255"/>
    <col min="51" max="51" width="9.140625" style="165"/>
    <col min="52" max="16384" width="9.140625" style="136"/>
  </cols>
  <sheetData>
    <row r="1" spans="1:38">
      <c r="U1" s="253"/>
      <c r="V1" s="253"/>
      <c r="W1" s="254"/>
      <c r="X1" s="254"/>
      <c r="Y1" s="254"/>
      <c r="Z1" s="254"/>
      <c r="AA1" s="254"/>
      <c r="AB1" s="254"/>
      <c r="AC1" s="253"/>
      <c r="AD1" s="253"/>
      <c r="AE1" s="254"/>
      <c r="AF1" s="254"/>
      <c r="AG1" s="254"/>
      <c r="AH1" s="254"/>
      <c r="AI1" s="254"/>
      <c r="AJ1" s="254"/>
      <c r="AK1" s="254"/>
      <c r="AL1" s="254"/>
    </row>
    <row r="2" spans="1:38" s="131" customFormat="1" ht="47.25" customHeight="1">
      <c r="B2" s="276" t="s">
        <v>240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38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253"/>
      <c r="V3" s="253"/>
      <c r="W3" s="253"/>
      <c r="X3" s="253"/>
      <c r="Y3" s="253"/>
      <c r="Z3" s="253"/>
      <c r="AA3" s="253"/>
      <c r="AB3" s="253"/>
      <c r="AC3" s="254"/>
      <c r="AD3" s="254"/>
      <c r="AE3" s="254"/>
      <c r="AF3" s="256"/>
      <c r="AG3" s="257"/>
      <c r="AH3" s="254"/>
      <c r="AI3" s="254"/>
      <c r="AJ3" s="254"/>
      <c r="AK3" s="254"/>
      <c r="AL3" s="254"/>
    </row>
    <row r="4" spans="1:38">
      <c r="A4" s="131"/>
      <c r="B4" s="131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1"/>
      <c r="Q4" s="131"/>
      <c r="R4" s="131"/>
      <c r="S4" s="131"/>
      <c r="T4" s="131"/>
      <c r="U4" s="253"/>
      <c r="V4" s="253"/>
      <c r="W4" s="253"/>
      <c r="X4" s="253"/>
      <c r="Y4" s="253"/>
      <c r="Z4" s="253"/>
      <c r="AA4" s="253"/>
      <c r="AB4" s="253"/>
      <c r="AC4" s="254"/>
      <c r="AD4" s="254"/>
      <c r="AE4" s="254"/>
      <c r="AF4" s="256"/>
      <c r="AG4" s="257"/>
      <c r="AH4" s="254"/>
      <c r="AI4" s="254"/>
      <c r="AJ4" s="254"/>
      <c r="AK4" s="254"/>
      <c r="AL4" s="254"/>
    </row>
    <row r="5" spans="1:38" ht="28.5">
      <c r="A5" s="131"/>
      <c r="B5" s="134"/>
      <c r="C5" s="135"/>
      <c r="D5" s="135"/>
      <c r="E5" s="133"/>
      <c r="F5" s="133"/>
      <c r="G5" s="133"/>
      <c r="H5" s="133"/>
      <c r="I5" s="133"/>
      <c r="J5" s="133"/>
      <c r="K5" s="133"/>
      <c r="L5" s="131"/>
      <c r="M5" s="131"/>
      <c r="N5" s="131"/>
      <c r="O5" s="131"/>
      <c r="P5" s="131"/>
      <c r="Q5" s="131"/>
      <c r="R5" s="131"/>
      <c r="S5" s="131"/>
      <c r="T5" s="131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</row>
    <row r="6" spans="1:38"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</row>
    <row r="7" spans="1:38" ht="33.75">
      <c r="B7" s="258" t="s">
        <v>433</v>
      </c>
      <c r="C7" s="258"/>
      <c r="U7" s="253"/>
      <c r="V7" s="253"/>
      <c r="W7" s="253"/>
      <c r="X7" s="253"/>
      <c r="Y7" s="253"/>
      <c r="Z7" s="253"/>
      <c r="AA7" s="253"/>
      <c r="AB7" s="253"/>
      <c r="AC7" s="253" t="s">
        <v>434</v>
      </c>
      <c r="AD7" s="253"/>
      <c r="AE7" s="253" t="s">
        <v>59</v>
      </c>
      <c r="AF7" s="253"/>
      <c r="AG7" s="253"/>
      <c r="AH7" s="253"/>
      <c r="AI7" s="253"/>
      <c r="AJ7" s="253"/>
      <c r="AK7" s="253"/>
      <c r="AL7" s="253"/>
    </row>
    <row r="8" spans="1:38" ht="17.100000000000001" customHeight="1"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</row>
    <row r="9" spans="1:38" ht="17.100000000000001" customHeight="1"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 t="s">
        <v>60</v>
      </c>
      <c r="AF9" s="253" t="s">
        <v>61</v>
      </c>
      <c r="AG9" s="253" t="s">
        <v>62</v>
      </c>
      <c r="AH9" s="253" t="s">
        <v>63</v>
      </c>
      <c r="AI9" s="253" t="s">
        <v>64</v>
      </c>
      <c r="AJ9" s="253"/>
      <c r="AK9" s="253"/>
      <c r="AL9" s="253"/>
    </row>
    <row r="10" spans="1:38" ht="17.100000000000001" customHeight="1">
      <c r="U10" s="253"/>
      <c r="V10" s="253"/>
      <c r="W10" s="253"/>
      <c r="X10" s="253"/>
      <c r="Y10" s="253"/>
      <c r="Z10" s="253"/>
      <c r="AA10" s="253"/>
      <c r="AB10" s="253"/>
      <c r="AC10" s="278" t="s">
        <v>435</v>
      </c>
      <c r="AD10" s="256" t="s">
        <v>436</v>
      </c>
      <c r="AE10" s="259">
        <v>0.71399999999999997</v>
      </c>
      <c r="AF10" s="259">
        <v>0.14299999999999999</v>
      </c>
      <c r="AG10" s="259">
        <v>0.14299999999999999</v>
      </c>
      <c r="AH10" s="259">
        <v>0</v>
      </c>
      <c r="AI10" s="259">
        <v>0</v>
      </c>
      <c r="AJ10" s="253"/>
      <c r="AK10" s="260"/>
      <c r="AL10" s="253"/>
    </row>
    <row r="11" spans="1:38" ht="17.100000000000001" customHeight="1">
      <c r="U11" s="253"/>
      <c r="V11" s="253"/>
      <c r="W11" s="253"/>
      <c r="X11" s="253"/>
      <c r="Y11" s="253"/>
      <c r="Z11" s="253"/>
      <c r="AA11" s="253"/>
      <c r="AB11" s="253"/>
      <c r="AC11" s="278"/>
      <c r="AD11" s="256" t="s">
        <v>437</v>
      </c>
      <c r="AE11" s="259">
        <v>0.65400000000000003</v>
      </c>
      <c r="AF11" s="259">
        <v>7.6999999999999999E-2</v>
      </c>
      <c r="AG11" s="259">
        <v>0.26900000000000002</v>
      </c>
      <c r="AH11" s="259">
        <v>0</v>
      </c>
      <c r="AI11" s="259">
        <v>0</v>
      </c>
      <c r="AJ11" s="253"/>
      <c r="AK11" s="260"/>
      <c r="AL11" s="253"/>
    </row>
    <row r="12" spans="1:38" ht="17.100000000000001" customHeight="1">
      <c r="U12" s="253"/>
      <c r="V12" s="253"/>
      <c r="W12" s="253"/>
      <c r="X12" s="253"/>
      <c r="Y12" s="253"/>
      <c r="Z12" s="253"/>
      <c r="AA12" s="253"/>
      <c r="AB12" s="253"/>
      <c r="AC12" s="278"/>
      <c r="AD12" s="256" t="s">
        <v>438</v>
      </c>
      <c r="AE12" s="259">
        <v>0.69199999999999995</v>
      </c>
      <c r="AF12" s="259">
        <v>7.6999999999999999E-2</v>
      </c>
      <c r="AG12" s="259">
        <v>0.23100000000000001</v>
      </c>
      <c r="AH12" s="259">
        <v>0</v>
      </c>
      <c r="AI12" s="259">
        <v>0</v>
      </c>
      <c r="AJ12" s="253"/>
      <c r="AK12" s="260"/>
      <c r="AL12" s="253"/>
    </row>
    <row r="13" spans="1:38" ht="17.100000000000001" customHeight="1">
      <c r="U13" s="253"/>
      <c r="V13" s="253"/>
      <c r="W13" s="253"/>
      <c r="X13" s="253" t="s">
        <v>383</v>
      </c>
      <c r="Y13" s="253" t="s">
        <v>439</v>
      </c>
      <c r="Z13" s="253" t="s">
        <v>381</v>
      </c>
      <c r="AA13" s="253"/>
      <c r="AB13" s="253"/>
      <c r="AC13" s="253"/>
      <c r="AD13" s="256" t="s">
        <v>440</v>
      </c>
      <c r="AE13" s="259">
        <v>0.73699999999999999</v>
      </c>
      <c r="AF13" s="259">
        <v>0.105</v>
      </c>
      <c r="AG13" s="259">
        <v>0.158</v>
      </c>
      <c r="AH13" s="259">
        <v>0</v>
      </c>
      <c r="AI13" s="259">
        <v>0</v>
      </c>
      <c r="AJ13" s="253"/>
      <c r="AK13" s="253"/>
      <c r="AL13" s="253"/>
    </row>
    <row r="14" spans="1:38" ht="17.100000000000001" customHeight="1">
      <c r="U14" s="253"/>
      <c r="V14" s="253"/>
      <c r="W14" s="256" t="s">
        <v>436</v>
      </c>
      <c r="X14" s="257">
        <v>1</v>
      </c>
      <c r="Y14" s="257">
        <v>0</v>
      </c>
      <c r="Z14" s="257">
        <v>0</v>
      </c>
      <c r="AA14" s="253"/>
      <c r="AB14" s="253"/>
      <c r="AC14" s="253"/>
      <c r="AD14" s="256" t="s">
        <v>441</v>
      </c>
      <c r="AE14" s="259">
        <v>0.85699999999999998</v>
      </c>
      <c r="AF14" s="259">
        <v>0</v>
      </c>
      <c r="AG14" s="259">
        <v>0.14299999999999999</v>
      </c>
      <c r="AH14" s="259">
        <v>0</v>
      </c>
      <c r="AI14" s="259">
        <v>0</v>
      </c>
      <c r="AJ14" s="253"/>
      <c r="AK14" s="253"/>
      <c r="AL14" s="253"/>
    </row>
    <row r="15" spans="1:38" ht="17.100000000000001" customHeight="1">
      <c r="U15" s="253"/>
      <c r="V15" s="253"/>
      <c r="W15" s="256" t="s">
        <v>437</v>
      </c>
      <c r="X15" s="257">
        <v>0.84599999999999997</v>
      </c>
      <c r="Y15" s="257">
        <v>0.154</v>
      </c>
      <c r="Z15" s="257">
        <v>0</v>
      </c>
      <c r="AA15" s="253"/>
      <c r="AB15" s="253"/>
      <c r="AC15" s="253"/>
      <c r="AD15" s="256" t="s">
        <v>442</v>
      </c>
      <c r="AE15" s="259">
        <v>0.65800000000000003</v>
      </c>
      <c r="AF15" s="259">
        <v>5.2999999999999999E-2</v>
      </c>
      <c r="AG15" s="259">
        <v>0.26300000000000001</v>
      </c>
      <c r="AH15" s="259">
        <v>2.5999999999999999E-2</v>
      </c>
      <c r="AI15" s="259">
        <v>0</v>
      </c>
      <c r="AJ15" s="253"/>
      <c r="AK15" s="253"/>
      <c r="AL15" s="253"/>
    </row>
    <row r="16" spans="1:38" ht="17.100000000000001" customHeight="1">
      <c r="U16" s="253"/>
      <c r="V16" s="253"/>
      <c r="W16" s="256" t="s">
        <v>438</v>
      </c>
      <c r="X16" s="257">
        <v>0.92300000000000004</v>
      </c>
      <c r="Y16" s="257">
        <v>7.6999999999999999E-2</v>
      </c>
      <c r="Z16" s="257">
        <v>0</v>
      </c>
      <c r="AA16" s="253"/>
      <c r="AB16" s="253"/>
      <c r="AC16" s="253"/>
      <c r="AD16" s="256" t="s">
        <v>443</v>
      </c>
      <c r="AE16" s="259">
        <v>0.75</v>
      </c>
      <c r="AF16" s="259">
        <v>0.125</v>
      </c>
      <c r="AG16" s="259">
        <v>0.125</v>
      </c>
      <c r="AH16" s="259">
        <v>0</v>
      </c>
      <c r="AI16" s="259">
        <v>0</v>
      </c>
      <c r="AJ16" s="253"/>
      <c r="AK16" s="253"/>
      <c r="AL16" s="253"/>
    </row>
    <row r="17" spans="21:44" ht="17.100000000000001" customHeight="1">
      <c r="U17" s="253"/>
      <c r="V17" s="253"/>
      <c r="W17" s="256" t="s">
        <v>440</v>
      </c>
      <c r="X17" s="257">
        <v>0.94699999999999995</v>
      </c>
      <c r="Y17" s="257">
        <v>5.2999999999999999E-2</v>
      </c>
      <c r="Z17" s="257">
        <v>0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</row>
    <row r="18" spans="21:44" ht="17.100000000000001" customHeight="1">
      <c r="U18" s="253"/>
      <c r="V18" s="253"/>
      <c r="W18" s="256" t="s">
        <v>441</v>
      </c>
      <c r="X18" s="257">
        <v>1</v>
      </c>
      <c r="Y18" s="257">
        <v>0</v>
      </c>
      <c r="Z18" s="257">
        <v>0</v>
      </c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61"/>
      <c r="AL18" s="261"/>
      <c r="AM18" s="262"/>
      <c r="AN18" s="262" t="s">
        <v>444</v>
      </c>
      <c r="AO18" s="262"/>
      <c r="AP18" s="262"/>
      <c r="AQ18" s="262"/>
      <c r="AR18" s="262"/>
    </row>
    <row r="19" spans="21:44" ht="17.100000000000001" customHeight="1">
      <c r="U19" s="253"/>
      <c r="V19" s="253"/>
      <c r="W19" s="256" t="s">
        <v>442</v>
      </c>
      <c r="X19" s="257">
        <v>0.77500000000000002</v>
      </c>
      <c r="Y19" s="257">
        <v>0.17499999999999999</v>
      </c>
      <c r="Z19" s="257">
        <v>0.05</v>
      </c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61"/>
      <c r="AL19" s="261"/>
      <c r="AM19" s="262"/>
      <c r="AN19" s="262"/>
      <c r="AO19" s="262"/>
      <c r="AP19" s="262" t="s">
        <v>445</v>
      </c>
      <c r="AQ19" s="262"/>
      <c r="AR19" s="262"/>
    </row>
    <row r="20" spans="21:44" ht="17.100000000000001" customHeight="1">
      <c r="U20" s="253"/>
      <c r="V20" s="253"/>
      <c r="W20" s="256" t="s">
        <v>443</v>
      </c>
      <c r="X20" s="257">
        <v>0.8</v>
      </c>
      <c r="Y20" s="257">
        <v>0</v>
      </c>
      <c r="Z20" s="257">
        <v>0.2</v>
      </c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61"/>
      <c r="AL20" s="261"/>
      <c r="AM20" s="262"/>
      <c r="AN20" s="262"/>
      <c r="AO20" s="262" t="s">
        <v>446</v>
      </c>
      <c r="AP20" s="262" t="s">
        <v>447</v>
      </c>
      <c r="AQ20" s="262" t="s">
        <v>29</v>
      </c>
      <c r="AR20" s="262" t="s">
        <v>448</v>
      </c>
    </row>
    <row r="21" spans="21:44" ht="17.100000000000001" customHeight="1"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61"/>
      <c r="AL21" s="261"/>
      <c r="AM21" s="262"/>
      <c r="AN21" s="262"/>
      <c r="AO21" s="262" t="s">
        <v>449</v>
      </c>
      <c r="AP21" s="262" t="s">
        <v>449</v>
      </c>
      <c r="AQ21" s="262" t="s">
        <v>449</v>
      </c>
      <c r="AR21" s="262" t="s">
        <v>449</v>
      </c>
    </row>
    <row r="22" spans="21:44" ht="17.100000000000001" customHeight="1"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61" t="s">
        <v>435</v>
      </c>
      <c r="AL22" s="261" t="s">
        <v>6</v>
      </c>
      <c r="AM22" s="262" t="s">
        <v>53</v>
      </c>
      <c r="AN22" s="262" t="s">
        <v>54</v>
      </c>
      <c r="AO22" s="263">
        <v>0</v>
      </c>
      <c r="AP22" s="263">
        <v>0</v>
      </c>
      <c r="AQ22" s="263">
        <v>0.28599999999999998</v>
      </c>
      <c r="AR22" s="263">
        <v>0.14299999999999999</v>
      </c>
    </row>
    <row r="23" spans="21:44" ht="17.100000000000001" customHeight="1"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61"/>
      <c r="AL23" s="261"/>
      <c r="AM23" s="262"/>
      <c r="AN23" s="262" t="s">
        <v>55</v>
      </c>
      <c r="AO23" s="263">
        <v>0.42899999999999999</v>
      </c>
      <c r="AP23" s="263">
        <v>0</v>
      </c>
      <c r="AQ23" s="263">
        <v>0</v>
      </c>
      <c r="AR23" s="263">
        <v>0</v>
      </c>
    </row>
    <row r="24" spans="21:44" ht="17.100000000000001" customHeight="1"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61"/>
      <c r="AL24" s="261"/>
      <c r="AM24" s="262"/>
      <c r="AN24" s="262" t="s">
        <v>56</v>
      </c>
      <c r="AO24" s="263">
        <v>0.14299999999999999</v>
      </c>
      <c r="AP24" s="263">
        <v>0</v>
      </c>
      <c r="AQ24" s="263">
        <v>0</v>
      </c>
      <c r="AR24" s="263">
        <v>0</v>
      </c>
    </row>
    <row r="25" spans="21:44" ht="17.100000000000001" customHeight="1">
      <c r="U25" s="253"/>
      <c r="V25" s="253"/>
      <c r="W25" s="253"/>
      <c r="X25" s="279" t="s">
        <v>444</v>
      </c>
      <c r="Y25" s="279"/>
      <c r="Z25" s="279"/>
      <c r="AA25" s="279"/>
      <c r="AB25" s="279"/>
      <c r="AC25" s="279"/>
      <c r="AD25" s="279"/>
      <c r="AE25" s="279"/>
      <c r="AF25" s="279"/>
      <c r="AG25" s="279"/>
      <c r="AH25" s="264"/>
      <c r="AI25" s="253"/>
      <c r="AJ25" s="253"/>
      <c r="AK25" s="261"/>
      <c r="AL25" s="261" t="s">
        <v>7</v>
      </c>
      <c r="AM25" s="262" t="s">
        <v>53</v>
      </c>
      <c r="AN25" s="262" t="s">
        <v>54</v>
      </c>
      <c r="AO25" s="263">
        <v>0</v>
      </c>
      <c r="AP25" s="263">
        <v>0</v>
      </c>
      <c r="AQ25" s="263">
        <v>0</v>
      </c>
      <c r="AR25" s="263">
        <v>0.38500000000000001</v>
      </c>
    </row>
    <row r="26" spans="21:44" ht="17.100000000000001" customHeight="1">
      <c r="U26" s="253"/>
      <c r="V26" s="253"/>
      <c r="W26" s="253"/>
      <c r="X26" s="253"/>
      <c r="Y26" s="253"/>
      <c r="Z26" s="280" t="s">
        <v>53</v>
      </c>
      <c r="AA26" s="280"/>
      <c r="AB26" s="280"/>
      <c r="AC26" s="280"/>
      <c r="AD26" s="280"/>
      <c r="AE26" s="280"/>
      <c r="AF26" s="280"/>
      <c r="AG26" s="280"/>
      <c r="AH26" s="264"/>
      <c r="AI26" s="253"/>
      <c r="AJ26" s="253"/>
      <c r="AK26" s="261"/>
      <c r="AL26" s="261"/>
      <c r="AM26" s="262"/>
      <c r="AN26" s="262" t="s">
        <v>55</v>
      </c>
      <c r="AO26" s="263">
        <v>0.154</v>
      </c>
      <c r="AP26" s="263">
        <v>0</v>
      </c>
      <c r="AQ26" s="263">
        <v>0</v>
      </c>
      <c r="AR26" s="263">
        <v>0</v>
      </c>
    </row>
    <row r="27" spans="21:44" ht="17.100000000000001" customHeight="1">
      <c r="U27" s="253"/>
      <c r="V27" s="253"/>
      <c r="W27" s="253"/>
      <c r="X27" s="253"/>
      <c r="Y27" s="253"/>
      <c r="Z27" s="280" t="s">
        <v>54</v>
      </c>
      <c r="AA27" s="280"/>
      <c r="AB27" s="280"/>
      <c r="AC27" s="280"/>
      <c r="AD27" s="280"/>
      <c r="AE27" s="280"/>
      <c r="AF27" s="280"/>
      <c r="AG27" s="280"/>
      <c r="AH27" s="264"/>
      <c r="AI27" s="253"/>
      <c r="AJ27" s="253"/>
      <c r="AK27" s="261"/>
      <c r="AL27" s="261"/>
      <c r="AM27" s="262"/>
      <c r="AN27" s="262" t="s">
        <v>56</v>
      </c>
      <c r="AO27" s="263">
        <v>0.46200000000000002</v>
      </c>
      <c r="AP27" s="263">
        <v>0</v>
      </c>
      <c r="AQ27" s="263">
        <v>0</v>
      </c>
      <c r="AR27" s="263">
        <v>0</v>
      </c>
    </row>
    <row r="28" spans="21:44" ht="17.100000000000001" customHeight="1">
      <c r="U28" s="253"/>
      <c r="V28" s="253"/>
      <c r="W28" s="253"/>
      <c r="X28" s="253"/>
      <c r="Y28" s="253"/>
      <c r="Z28" s="265"/>
      <c r="AA28" s="265"/>
      <c r="AB28" s="265"/>
      <c r="AC28" s="265"/>
      <c r="AD28" s="265"/>
      <c r="AE28" s="265"/>
      <c r="AF28" s="265"/>
      <c r="AG28" s="265"/>
      <c r="AH28" s="264"/>
      <c r="AI28" s="253"/>
      <c r="AJ28" s="253"/>
      <c r="AK28" s="261"/>
      <c r="AL28" s="261" t="s">
        <v>8</v>
      </c>
      <c r="AM28" s="262" t="s">
        <v>53</v>
      </c>
      <c r="AN28" s="262" t="s">
        <v>54</v>
      </c>
      <c r="AO28" s="263">
        <v>0</v>
      </c>
      <c r="AP28" s="263">
        <v>0</v>
      </c>
      <c r="AQ28" s="263">
        <v>7.6999999999999999E-2</v>
      </c>
      <c r="AR28" s="263">
        <v>0.84599999999999997</v>
      </c>
    </row>
    <row r="29" spans="21:44" ht="17.100000000000001" customHeight="1">
      <c r="U29" s="253"/>
      <c r="V29" s="253"/>
      <c r="W29" s="253"/>
      <c r="X29" s="278" t="s">
        <v>435</v>
      </c>
      <c r="Y29" s="256" t="s">
        <v>436</v>
      </c>
      <c r="Z29" s="260"/>
      <c r="AA29" s="259">
        <f>AR22</f>
        <v>0.14299999999999999</v>
      </c>
      <c r="AB29" s="260"/>
      <c r="AC29" s="259"/>
      <c r="AD29" s="260"/>
      <c r="AE29" s="259"/>
      <c r="AF29" s="260"/>
      <c r="AG29" s="259"/>
      <c r="AH29" s="264"/>
      <c r="AI29" s="253"/>
      <c r="AJ29" s="253"/>
      <c r="AK29" s="261"/>
      <c r="AL29" s="261"/>
      <c r="AM29" s="262"/>
      <c r="AN29" s="262" t="s">
        <v>55</v>
      </c>
      <c r="AO29" s="263">
        <v>0</v>
      </c>
      <c r="AP29" s="263">
        <v>0</v>
      </c>
      <c r="AQ29" s="263">
        <v>0</v>
      </c>
      <c r="AR29" s="263">
        <v>0</v>
      </c>
    </row>
    <row r="30" spans="21:44" ht="17.100000000000001" customHeight="1">
      <c r="U30" s="253"/>
      <c r="V30" s="253"/>
      <c r="W30" s="253"/>
      <c r="X30" s="278"/>
      <c r="Y30" s="256" t="s">
        <v>437</v>
      </c>
      <c r="Z30" s="260"/>
      <c r="AA30" s="259">
        <f>AR25</f>
        <v>0.38500000000000001</v>
      </c>
      <c r="AB30" s="260"/>
      <c r="AC30" s="259"/>
      <c r="AD30" s="260"/>
      <c r="AE30" s="259"/>
      <c r="AF30" s="260"/>
      <c r="AG30" s="259"/>
      <c r="AH30" s="264"/>
      <c r="AI30" s="253"/>
      <c r="AJ30" s="253"/>
      <c r="AK30" s="261"/>
      <c r="AL30" s="261"/>
      <c r="AM30" s="262"/>
      <c r="AN30" s="262" t="s">
        <v>56</v>
      </c>
      <c r="AO30" s="263">
        <v>7.6999999999999999E-2</v>
      </c>
      <c r="AP30" s="263">
        <v>0</v>
      </c>
      <c r="AQ30" s="263">
        <v>0</v>
      </c>
      <c r="AR30" s="263">
        <v>0</v>
      </c>
    </row>
    <row r="31" spans="21:44" ht="17.100000000000001" customHeight="1">
      <c r="U31" s="253"/>
      <c r="V31" s="253"/>
      <c r="W31" s="253"/>
      <c r="X31" s="278"/>
      <c r="Y31" s="256" t="s">
        <v>438</v>
      </c>
      <c r="Z31" s="260"/>
      <c r="AA31" s="259">
        <f>AR28</f>
        <v>0.84599999999999997</v>
      </c>
      <c r="AB31" s="260"/>
      <c r="AC31" s="259"/>
      <c r="AD31" s="260"/>
      <c r="AE31" s="259"/>
      <c r="AF31" s="260"/>
      <c r="AG31" s="259"/>
      <c r="AH31" s="264"/>
      <c r="AI31" s="253"/>
      <c r="AJ31" s="253"/>
      <c r="AK31" s="261"/>
      <c r="AL31" s="261" t="s">
        <v>9</v>
      </c>
      <c r="AM31" s="262" t="s">
        <v>53</v>
      </c>
      <c r="AN31" s="262" t="s">
        <v>54</v>
      </c>
      <c r="AO31" s="263">
        <v>0</v>
      </c>
      <c r="AP31" s="263">
        <v>0</v>
      </c>
      <c r="AQ31" s="263">
        <v>0</v>
      </c>
      <c r="AR31" s="263">
        <v>0.52600000000000002</v>
      </c>
    </row>
    <row r="32" spans="21:44" ht="17.100000000000001" customHeight="1">
      <c r="U32" s="253"/>
      <c r="V32" s="253"/>
      <c r="W32" s="253"/>
      <c r="X32" s="278"/>
      <c r="Y32" s="256" t="s">
        <v>440</v>
      </c>
      <c r="Z32" s="260"/>
      <c r="AA32" s="259">
        <f>AR31</f>
        <v>0.52600000000000002</v>
      </c>
      <c r="AB32" s="260"/>
      <c r="AC32" s="259"/>
      <c r="AD32" s="260"/>
      <c r="AE32" s="259"/>
      <c r="AF32" s="260"/>
      <c r="AG32" s="259"/>
      <c r="AH32" s="264"/>
      <c r="AI32" s="253"/>
      <c r="AJ32" s="253"/>
      <c r="AK32" s="261"/>
      <c r="AL32" s="261"/>
      <c r="AM32" s="262"/>
      <c r="AN32" s="262" t="s">
        <v>55</v>
      </c>
      <c r="AO32" s="263">
        <v>0.26300000000000001</v>
      </c>
      <c r="AP32" s="263">
        <v>0</v>
      </c>
      <c r="AQ32" s="263">
        <v>0</v>
      </c>
      <c r="AR32" s="263">
        <v>0</v>
      </c>
    </row>
    <row r="33" spans="21:44" ht="17.100000000000001" customHeight="1">
      <c r="U33" s="253"/>
      <c r="V33" s="253"/>
      <c r="W33" s="253"/>
      <c r="X33" s="253"/>
      <c r="Y33" s="256" t="s">
        <v>441</v>
      </c>
      <c r="Z33" s="253"/>
      <c r="AA33" s="259">
        <f>AR34</f>
        <v>0.42899999999999999</v>
      </c>
      <c r="AB33" s="259"/>
      <c r="AC33" s="259"/>
      <c r="AD33" s="259"/>
      <c r="AE33" s="259"/>
      <c r="AF33" s="253"/>
      <c r="AG33" s="253"/>
      <c r="AH33" s="253"/>
      <c r="AI33" s="253"/>
      <c r="AJ33" s="253"/>
      <c r="AK33" s="261"/>
      <c r="AL33" s="261"/>
      <c r="AM33" s="262"/>
      <c r="AN33" s="262" t="s">
        <v>56</v>
      </c>
      <c r="AO33" s="263">
        <v>0.21099999999999999</v>
      </c>
      <c r="AP33" s="263">
        <v>0</v>
      </c>
      <c r="AQ33" s="263">
        <v>0</v>
      </c>
      <c r="AR33" s="263">
        <v>0</v>
      </c>
    </row>
    <row r="34" spans="21:44" ht="17.100000000000001" customHeight="1">
      <c r="U34" s="253"/>
      <c r="V34" s="253"/>
      <c r="W34" s="253"/>
      <c r="X34" s="253"/>
      <c r="Y34" s="256" t="s">
        <v>442</v>
      </c>
      <c r="Z34" s="253"/>
      <c r="AA34" s="259">
        <f>AR37</f>
        <v>0.78900000000000003</v>
      </c>
      <c r="AB34" s="259"/>
      <c r="AC34" s="259"/>
      <c r="AD34" s="259"/>
      <c r="AE34" s="259"/>
      <c r="AF34" s="253"/>
      <c r="AG34" s="253"/>
      <c r="AH34" s="253"/>
      <c r="AI34" s="253"/>
      <c r="AJ34" s="253"/>
      <c r="AK34" s="261"/>
      <c r="AL34" s="261" t="s">
        <v>10</v>
      </c>
      <c r="AM34" s="262" t="s">
        <v>53</v>
      </c>
      <c r="AN34" s="262" t="s">
        <v>54</v>
      </c>
      <c r="AO34" s="263">
        <v>0</v>
      </c>
      <c r="AP34" s="263">
        <v>0</v>
      </c>
      <c r="AQ34" s="263">
        <v>0</v>
      </c>
      <c r="AR34" s="263">
        <v>0.42899999999999999</v>
      </c>
    </row>
    <row r="35" spans="21:44" ht="17.100000000000001" customHeight="1">
      <c r="U35" s="253"/>
      <c r="V35" s="253"/>
      <c r="W35" s="253"/>
      <c r="X35" s="253"/>
      <c r="Y35" s="256" t="s">
        <v>443</v>
      </c>
      <c r="Z35" s="253"/>
      <c r="AA35" s="259">
        <f>AR40</f>
        <v>0.375</v>
      </c>
      <c r="AB35" s="259"/>
      <c r="AC35" s="259"/>
      <c r="AD35" s="259"/>
      <c r="AE35" s="259"/>
      <c r="AF35" s="253"/>
      <c r="AG35" s="253"/>
      <c r="AH35" s="253"/>
      <c r="AI35" s="253"/>
      <c r="AJ35" s="253"/>
      <c r="AK35" s="261"/>
      <c r="AL35" s="261"/>
      <c r="AM35" s="262"/>
      <c r="AN35" s="262" t="s">
        <v>55</v>
      </c>
      <c r="AO35" s="263">
        <v>0.14299999999999999</v>
      </c>
      <c r="AP35" s="263">
        <v>0</v>
      </c>
      <c r="AQ35" s="263">
        <v>0</v>
      </c>
      <c r="AR35" s="263">
        <v>0</v>
      </c>
    </row>
    <row r="36" spans="21:44" ht="17.100000000000001" customHeight="1">
      <c r="U36" s="253"/>
      <c r="V36" s="253"/>
      <c r="W36" s="253"/>
      <c r="AK36" s="262"/>
      <c r="AL36" s="262"/>
      <c r="AM36" s="262"/>
      <c r="AN36" s="262" t="s">
        <v>56</v>
      </c>
      <c r="AO36" s="263">
        <v>0.42899999999999999</v>
      </c>
      <c r="AP36" s="263">
        <v>0</v>
      </c>
      <c r="AQ36" s="263">
        <v>0</v>
      </c>
      <c r="AR36" s="263">
        <v>0</v>
      </c>
    </row>
    <row r="37" spans="21:44" ht="17.100000000000001" customHeight="1">
      <c r="U37" s="253"/>
      <c r="V37" s="253"/>
      <c r="W37" s="253"/>
      <c r="X37" s="253" t="s">
        <v>434</v>
      </c>
      <c r="Y37" s="253"/>
      <c r="AK37" s="262"/>
      <c r="AL37" s="262" t="s">
        <v>11</v>
      </c>
      <c r="AM37" s="262" t="s">
        <v>53</v>
      </c>
      <c r="AN37" s="262" t="s">
        <v>54</v>
      </c>
      <c r="AO37" s="263">
        <v>0</v>
      </c>
      <c r="AP37" s="263">
        <v>0</v>
      </c>
      <c r="AQ37" s="263">
        <v>7.9000000000000001E-2</v>
      </c>
      <c r="AR37" s="263">
        <v>0.78900000000000003</v>
      </c>
    </row>
    <row r="38" spans="21:44" ht="17.100000000000001" customHeight="1">
      <c r="U38" s="253"/>
      <c r="V38" s="253"/>
      <c r="W38" s="253"/>
      <c r="X38" s="253"/>
      <c r="Y38" s="253"/>
      <c r="Z38" s="253" t="s">
        <v>450</v>
      </c>
      <c r="AA38" s="253" t="s">
        <v>451</v>
      </c>
      <c r="AB38" s="253" t="s">
        <v>452</v>
      </c>
      <c r="AC38" s="253" t="s">
        <v>453</v>
      </c>
      <c r="AD38" s="253" t="s">
        <v>454</v>
      </c>
      <c r="AE38" s="253" t="s">
        <v>455</v>
      </c>
      <c r="AF38" s="253" t="s">
        <v>456</v>
      </c>
      <c r="AG38" s="253" t="s">
        <v>152</v>
      </c>
      <c r="AH38" s="253"/>
      <c r="AI38" s="253"/>
      <c r="AJ38" s="253"/>
      <c r="AK38" s="261"/>
      <c r="AL38" s="261"/>
      <c r="AM38" s="262"/>
      <c r="AN38" s="262" t="s">
        <v>55</v>
      </c>
      <c r="AO38" s="263">
        <v>0</v>
      </c>
      <c r="AP38" s="263">
        <v>0</v>
      </c>
      <c r="AQ38" s="263">
        <v>0</v>
      </c>
      <c r="AR38" s="263">
        <v>0</v>
      </c>
    </row>
    <row r="39" spans="21:44" ht="17.100000000000001" customHeight="1">
      <c r="U39" s="253"/>
      <c r="V39" s="253"/>
      <c r="W39" s="253"/>
      <c r="X39" s="253"/>
      <c r="Y39" s="253"/>
      <c r="Z39" s="265"/>
      <c r="AA39" s="265"/>
      <c r="AB39" s="265"/>
      <c r="AC39" s="265"/>
      <c r="AD39" s="265"/>
      <c r="AE39" s="265"/>
      <c r="AF39" s="265"/>
      <c r="AG39" s="253"/>
      <c r="AH39" s="253"/>
      <c r="AI39" s="253"/>
      <c r="AJ39" s="253"/>
      <c r="AK39" s="261"/>
      <c r="AL39" s="261"/>
      <c r="AM39" s="262"/>
      <c r="AN39" s="262" t="s">
        <v>56</v>
      </c>
      <c r="AO39" s="263">
        <v>0.13200000000000001</v>
      </c>
      <c r="AP39" s="263">
        <v>0</v>
      </c>
      <c r="AQ39" s="263">
        <v>0</v>
      </c>
      <c r="AR39" s="263">
        <v>0</v>
      </c>
    </row>
    <row r="40" spans="21:44" ht="17.100000000000001" customHeight="1">
      <c r="U40" s="253"/>
      <c r="V40" s="253"/>
      <c r="W40" s="253"/>
      <c r="X40" s="278" t="s">
        <v>435</v>
      </c>
      <c r="Y40" s="256" t="s">
        <v>436</v>
      </c>
      <c r="Z40" s="259">
        <v>0</v>
      </c>
      <c r="AA40" s="259">
        <v>0</v>
      </c>
      <c r="AB40" s="259">
        <v>0</v>
      </c>
      <c r="AC40" s="259">
        <v>0</v>
      </c>
      <c r="AD40" s="259">
        <v>0.5</v>
      </c>
      <c r="AE40" s="259">
        <v>0.33300000000000002</v>
      </c>
      <c r="AF40" s="259">
        <v>0.16700000000000001</v>
      </c>
      <c r="AG40" s="253">
        <v>5.67</v>
      </c>
      <c r="AH40" s="253"/>
      <c r="AI40" s="253"/>
      <c r="AJ40" s="253"/>
      <c r="AK40" s="261"/>
      <c r="AL40" s="261" t="s">
        <v>12</v>
      </c>
      <c r="AM40" s="262" t="s">
        <v>53</v>
      </c>
      <c r="AN40" s="262" t="s">
        <v>54</v>
      </c>
      <c r="AO40" s="263">
        <v>0</v>
      </c>
      <c r="AP40" s="263">
        <v>0</v>
      </c>
      <c r="AQ40" s="263">
        <v>0.25</v>
      </c>
      <c r="AR40" s="263">
        <v>0.375</v>
      </c>
    </row>
    <row r="41" spans="21:44" ht="17.100000000000001" customHeight="1">
      <c r="U41" s="253"/>
      <c r="V41" s="253"/>
      <c r="W41" s="253"/>
      <c r="X41" s="278"/>
      <c r="Y41" s="256" t="s">
        <v>437</v>
      </c>
      <c r="Z41" s="259">
        <v>0.20799999999999999</v>
      </c>
      <c r="AA41" s="259">
        <v>4.2000000000000003E-2</v>
      </c>
      <c r="AB41" s="259">
        <v>4.2000000000000003E-2</v>
      </c>
      <c r="AC41" s="259">
        <v>8.3000000000000004E-2</v>
      </c>
      <c r="AD41" s="259">
        <v>0.29199999999999998</v>
      </c>
      <c r="AE41" s="259">
        <v>0.33300000000000002</v>
      </c>
      <c r="AF41" s="259">
        <v>0</v>
      </c>
      <c r="AG41" s="253">
        <v>4.21</v>
      </c>
      <c r="AH41" s="253"/>
      <c r="AI41" s="253"/>
      <c r="AJ41" s="253"/>
      <c r="AK41" s="261"/>
      <c r="AL41" s="261"/>
      <c r="AM41" s="262"/>
      <c r="AN41" s="262" t="s">
        <v>55</v>
      </c>
      <c r="AO41" s="263">
        <v>0.125</v>
      </c>
      <c r="AP41" s="263">
        <v>0</v>
      </c>
      <c r="AQ41" s="263">
        <v>0</v>
      </c>
      <c r="AR41" s="263">
        <v>0</v>
      </c>
    </row>
    <row r="42" spans="21:44" ht="17.100000000000001" customHeight="1">
      <c r="U42" s="253"/>
      <c r="V42" s="253"/>
      <c r="W42" s="253"/>
      <c r="X42" s="278"/>
      <c r="Y42" s="256" t="s">
        <v>438</v>
      </c>
      <c r="Z42" s="259">
        <v>0</v>
      </c>
      <c r="AA42" s="259">
        <v>0</v>
      </c>
      <c r="AB42" s="259">
        <v>0</v>
      </c>
      <c r="AC42" s="259">
        <v>8.3000000000000004E-2</v>
      </c>
      <c r="AD42" s="259">
        <v>0.16700000000000001</v>
      </c>
      <c r="AE42" s="259">
        <v>0.58299999999999996</v>
      </c>
      <c r="AF42" s="259">
        <v>0.16700000000000001</v>
      </c>
      <c r="AG42" s="253">
        <v>5.83</v>
      </c>
      <c r="AH42" s="253"/>
      <c r="AI42" s="253"/>
      <c r="AJ42" s="253"/>
      <c r="AK42" s="261"/>
      <c r="AL42" s="261"/>
      <c r="AM42" s="262"/>
      <c r="AN42" s="262" t="s">
        <v>56</v>
      </c>
      <c r="AO42" s="263">
        <v>0.25</v>
      </c>
      <c r="AP42" s="263">
        <v>0</v>
      </c>
      <c r="AQ42" s="263">
        <v>0</v>
      </c>
      <c r="AR42" s="263">
        <v>0</v>
      </c>
    </row>
    <row r="43" spans="21:44" ht="17.100000000000001" customHeight="1">
      <c r="U43" s="253"/>
      <c r="V43" s="253"/>
      <c r="W43" s="253"/>
      <c r="X43" s="278"/>
      <c r="Y43" s="256" t="s">
        <v>440</v>
      </c>
      <c r="Z43" s="259">
        <v>5.8999999999999997E-2</v>
      </c>
      <c r="AA43" s="259">
        <v>5.8999999999999997E-2</v>
      </c>
      <c r="AB43" s="259">
        <v>5.8999999999999997E-2</v>
      </c>
      <c r="AC43" s="259">
        <v>0</v>
      </c>
      <c r="AD43" s="259">
        <v>0.29399999999999998</v>
      </c>
      <c r="AE43" s="259">
        <v>0.11799999999999999</v>
      </c>
      <c r="AF43" s="259">
        <v>0.41199999999999998</v>
      </c>
      <c r="AG43" s="253">
        <v>5.41</v>
      </c>
      <c r="AH43" s="253"/>
      <c r="AI43" s="253"/>
      <c r="AJ43" s="253"/>
      <c r="AK43" s="261"/>
      <c r="AL43" s="261" t="s">
        <v>13</v>
      </c>
      <c r="AM43" s="262" t="s">
        <v>53</v>
      </c>
      <c r="AN43" s="262" t="s">
        <v>54</v>
      </c>
      <c r="AO43" s="263">
        <v>0</v>
      </c>
      <c r="AP43" s="263">
        <v>0</v>
      </c>
      <c r="AQ43" s="263">
        <v>6.8000000000000005E-2</v>
      </c>
      <c r="AR43" s="263">
        <v>0.57599999999999996</v>
      </c>
    </row>
    <row r="44" spans="21:44" ht="17.100000000000001" customHeight="1">
      <c r="U44" s="253"/>
      <c r="V44" s="253"/>
      <c r="W44" s="253"/>
      <c r="X44" s="253"/>
      <c r="Y44" s="256" t="s">
        <v>441</v>
      </c>
      <c r="Z44" s="259">
        <v>0.42899999999999999</v>
      </c>
      <c r="AA44" s="259">
        <v>0</v>
      </c>
      <c r="AB44" s="259">
        <v>0</v>
      </c>
      <c r="AC44" s="259">
        <v>0</v>
      </c>
      <c r="AD44" s="259">
        <v>0.14299999999999999</v>
      </c>
      <c r="AE44" s="259">
        <v>0.14299999999999999</v>
      </c>
      <c r="AF44" s="259">
        <v>0.28599999999999998</v>
      </c>
      <c r="AG44" s="253">
        <v>4</v>
      </c>
      <c r="AH44" s="253"/>
      <c r="AI44" s="253"/>
      <c r="AJ44" s="253"/>
      <c r="AK44" s="261"/>
      <c r="AL44" s="261"/>
      <c r="AM44" s="262"/>
      <c r="AN44" s="262" t="s">
        <v>55</v>
      </c>
      <c r="AO44" s="263">
        <v>0.11899999999999999</v>
      </c>
      <c r="AP44" s="263">
        <v>0</v>
      </c>
      <c r="AQ44" s="263">
        <v>0</v>
      </c>
      <c r="AR44" s="263">
        <v>0</v>
      </c>
    </row>
    <row r="45" spans="21:44" ht="17.100000000000001" customHeight="1">
      <c r="U45" s="253"/>
      <c r="V45" s="253"/>
      <c r="W45" s="253"/>
      <c r="X45" s="253"/>
      <c r="Y45" s="256" t="s">
        <v>442</v>
      </c>
      <c r="Z45" s="259">
        <v>0</v>
      </c>
      <c r="AA45" s="259">
        <v>2.9000000000000001E-2</v>
      </c>
      <c r="AB45" s="259">
        <v>2.9000000000000001E-2</v>
      </c>
      <c r="AC45" s="259">
        <v>0.14299999999999999</v>
      </c>
      <c r="AD45" s="259">
        <v>0.28599999999999998</v>
      </c>
      <c r="AE45" s="259">
        <v>0.371</v>
      </c>
      <c r="AF45" s="259">
        <v>0.14299999999999999</v>
      </c>
      <c r="AG45" s="253">
        <v>5.37</v>
      </c>
      <c r="AH45" s="253"/>
      <c r="AI45" s="253"/>
      <c r="AJ45" s="253"/>
      <c r="AK45" s="261"/>
      <c r="AL45" s="261"/>
      <c r="AM45" s="262"/>
      <c r="AN45" s="262" t="s">
        <v>56</v>
      </c>
      <c r="AO45" s="263">
        <v>0.23699999999999999</v>
      </c>
      <c r="AP45" s="263">
        <v>0</v>
      </c>
      <c r="AQ45" s="263">
        <v>0</v>
      </c>
      <c r="AR45" s="263">
        <v>0</v>
      </c>
    </row>
    <row r="46" spans="21:44" ht="17.100000000000001" customHeight="1">
      <c r="U46" s="253"/>
      <c r="V46" s="253"/>
      <c r="W46" s="253"/>
      <c r="Y46" s="256" t="s">
        <v>443</v>
      </c>
      <c r="Z46" s="259">
        <v>0.125</v>
      </c>
      <c r="AA46" s="259">
        <v>0.125</v>
      </c>
      <c r="AB46" s="259">
        <v>0</v>
      </c>
      <c r="AC46" s="259">
        <v>0</v>
      </c>
      <c r="AD46" s="259">
        <v>0.375</v>
      </c>
      <c r="AE46" s="259">
        <v>0.375</v>
      </c>
      <c r="AF46" s="259">
        <v>0</v>
      </c>
      <c r="AG46" s="255">
        <v>4.5</v>
      </c>
      <c r="AK46" s="262"/>
      <c r="AL46" s="262"/>
      <c r="AM46" s="262"/>
      <c r="AN46" s="262"/>
      <c r="AO46" s="262"/>
      <c r="AP46" s="262"/>
      <c r="AQ46" s="262"/>
      <c r="AR46" s="262"/>
    </row>
    <row r="47" spans="21:44" ht="17.100000000000001" customHeight="1">
      <c r="U47" s="253"/>
      <c r="V47" s="253"/>
      <c r="W47" s="253"/>
    </row>
    <row r="48" spans="21:44" ht="17.100000000000001" customHeight="1">
      <c r="U48" s="253"/>
      <c r="V48" s="253"/>
      <c r="W48" s="253"/>
    </row>
    <row r="49" spans="21:38" ht="17.100000000000001" customHeight="1">
      <c r="U49" s="253"/>
      <c r="V49" s="253"/>
      <c r="W49" s="253"/>
      <c r="X49" s="253"/>
      <c r="Y49" s="279" t="s">
        <v>457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</row>
    <row r="50" spans="21:38" ht="17.100000000000001" customHeight="1">
      <c r="U50" s="253"/>
      <c r="V50" s="253"/>
      <c r="W50" s="253"/>
      <c r="X50" s="253"/>
      <c r="Y50" s="253"/>
      <c r="Z50" s="253"/>
      <c r="AA50" s="253" t="s">
        <v>314</v>
      </c>
      <c r="AB50" s="253" t="s">
        <v>315</v>
      </c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</row>
    <row r="51" spans="21:38" ht="17.100000000000001" customHeight="1"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</row>
    <row r="52" spans="21:38" ht="17.100000000000001" customHeight="1">
      <c r="U52" s="253"/>
      <c r="V52" s="253"/>
      <c r="W52" s="253"/>
      <c r="X52" s="253"/>
      <c r="Y52" s="253"/>
      <c r="Z52" s="253"/>
      <c r="AA52" s="265"/>
      <c r="AB52" s="265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</row>
    <row r="53" spans="21:38" ht="17.100000000000001" customHeight="1">
      <c r="U53" s="253"/>
      <c r="V53" s="253"/>
      <c r="W53" s="253"/>
      <c r="X53" s="253"/>
      <c r="Y53" s="266" t="s">
        <v>435</v>
      </c>
      <c r="Z53" s="256" t="s">
        <v>436</v>
      </c>
      <c r="AA53" s="259">
        <v>0.85699999999999998</v>
      </c>
      <c r="AB53" s="259">
        <v>0.85699999999999998</v>
      </c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</row>
    <row r="54" spans="21:38" ht="17.100000000000001" customHeight="1">
      <c r="U54" s="253"/>
      <c r="V54" s="253"/>
      <c r="W54" s="253"/>
      <c r="X54" s="253"/>
      <c r="Y54" s="266"/>
      <c r="Z54" s="256" t="s">
        <v>437</v>
      </c>
      <c r="AA54" s="259">
        <v>0.46200000000000002</v>
      </c>
      <c r="AB54" s="259">
        <v>0.84599999999999997</v>
      </c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</row>
    <row r="55" spans="21:38" ht="17.100000000000001" customHeight="1">
      <c r="U55" s="253"/>
      <c r="V55" s="253"/>
      <c r="W55" s="253"/>
      <c r="X55" s="253"/>
      <c r="Y55" s="266"/>
      <c r="Z55" s="256" t="s">
        <v>438</v>
      </c>
      <c r="AA55" s="259">
        <v>0.61499999999999999</v>
      </c>
      <c r="AB55" s="259">
        <v>0.92300000000000004</v>
      </c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</row>
    <row r="56" spans="21:38" ht="17.100000000000001" customHeight="1">
      <c r="U56" s="253"/>
      <c r="V56" s="253"/>
      <c r="W56" s="253"/>
      <c r="X56" s="253"/>
      <c r="Y56" s="266"/>
      <c r="Z56" s="256" t="s">
        <v>440</v>
      </c>
      <c r="AA56" s="259">
        <v>0.78900000000000003</v>
      </c>
      <c r="AB56" s="259">
        <v>0.84199999999999997</v>
      </c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</row>
    <row r="57" spans="21:38" ht="17.100000000000001" customHeight="1">
      <c r="U57" s="253"/>
      <c r="V57" s="253"/>
      <c r="W57" s="253"/>
      <c r="X57" s="253"/>
      <c r="Y57" s="253"/>
      <c r="Z57" s="256" t="s">
        <v>441</v>
      </c>
      <c r="AA57" s="259">
        <v>0.42899999999999999</v>
      </c>
      <c r="AB57" s="259">
        <v>0.71399999999999997</v>
      </c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</row>
    <row r="58" spans="21:38" ht="17.100000000000001" customHeight="1">
      <c r="U58" s="253"/>
      <c r="V58" s="253"/>
      <c r="W58" s="253"/>
      <c r="X58" s="253"/>
      <c r="Y58" s="253"/>
      <c r="Z58" s="256" t="s">
        <v>442</v>
      </c>
      <c r="AA58" s="259">
        <v>0.82499999999999996</v>
      </c>
      <c r="AB58" s="259">
        <v>0.84599999999999997</v>
      </c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</row>
    <row r="59" spans="21:38" ht="17.100000000000001" customHeight="1">
      <c r="U59" s="253"/>
      <c r="V59" s="253"/>
      <c r="W59" s="253"/>
      <c r="X59" s="253"/>
      <c r="Z59" s="256" t="s">
        <v>443</v>
      </c>
      <c r="AA59" s="259">
        <v>0.7</v>
      </c>
      <c r="AB59" s="259">
        <v>0.6</v>
      </c>
      <c r="AD59" s="253"/>
      <c r="AE59" s="253"/>
      <c r="AF59" s="253"/>
      <c r="AG59" s="253"/>
      <c r="AH59" s="253"/>
      <c r="AI59" s="253"/>
      <c r="AJ59" s="253"/>
      <c r="AK59" s="253"/>
      <c r="AL59" s="253"/>
    </row>
    <row r="60" spans="21:38" ht="17.100000000000001" customHeight="1">
      <c r="U60" s="253"/>
      <c r="V60" s="253"/>
      <c r="W60" s="253"/>
      <c r="X60" s="253"/>
      <c r="Y60" s="253" t="s">
        <v>434</v>
      </c>
      <c r="Z60" s="253"/>
      <c r="AA60" s="253" t="s">
        <v>88</v>
      </c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</row>
    <row r="61" spans="21:38" ht="17.100000000000001" customHeight="1"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</row>
    <row r="62" spans="21:38" ht="17.100000000000001" customHeight="1">
      <c r="U62" s="253"/>
      <c r="V62" s="253"/>
      <c r="W62" s="253"/>
      <c r="X62" s="253"/>
      <c r="Y62" s="253"/>
      <c r="Z62" s="253"/>
      <c r="AA62" s="253"/>
      <c r="AB62" s="253"/>
      <c r="AC62" s="253"/>
      <c r="AD62" s="259"/>
      <c r="AE62" s="260"/>
      <c r="AF62" s="259"/>
      <c r="AG62" s="260"/>
      <c r="AH62" s="259"/>
      <c r="AI62" s="260"/>
      <c r="AJ62" s="259"/>
      <c r="AK62" s="260"/>
      <c r="AL62" s="259"/>
    </row>
    <row r="63" spans="21:38" ht="17.100000000000001" customHeight="1">
      <c r="U63" s="253"/>
      <c r="V63" s="253"/>
      <c r="W63" s="253"/>
      <c r="X63" s="253"/>
      <c r="Y63" s="266" t="s">
        <v>435</v>
      </c>
      <c r="Z63" s="256" t="s">
        <v>436</v>
      </c>
      <c r="AA63" s="267">
        <v>0.28599999999999998</v>
      </c>
      <c r="AB63" s="259"/>
      <c r="AC63" s="260"/>
      <c r="AD63" s="259"/>
      <c r="AE63" s="260"/>
      <c r="AF63" s="259"/>
      <c r="AG63" s="260"/>
      <c r="AH63" s="259"/>
      <c r="AI63" s="260"/>
      <c r="AJ63" s="259"/>
      <c r="AK63" s="260"/>
      <c r="AL63" s="259"/>
    </row>
    <row r="64" spans="21:38" ht="17.100000000000001" customHeight="1">
      <c r="U64" s="253"/>
      <c r="V64" s="253"/>
      <c r="W64" s="253"/>
      <c r="X64" s="253"/>
      <c r="Y64" s="266"/>
      <c r="Z64" s="256" t="s">
        <v>437</v>
      </c>
      <c r="AA64" s="267">
        <v>0.153</v>
      </c>
      <c r="AB64" s="259"/>
      <c r="AC64" s="260"/>
      <c r="AD64" s="259"/>
      <c r="AE64" s="260"/>
      <c r="AF64" s="259"/>
      <c r="AG64" s="260"/>
      <c r="AH64" s="259"/>
      <c r="AI64" s="260"/>
      <c r="AJ64" s="259"/>
      <c r="AK64" s="260"/>
      <c r="AL64" s="259"/>
    </row>
    <row r="65" spans="25:29">
      <c r="Y65" s="266"/>
      <c r="Z65" s="268" t="s">
        <v>438</v>
      </c>
      <c r="AA65" s="267">
        <v>8.3000000000000004E-2</v>
      </c>
      <c r="AB65" s="259"/>
      <c r="AC65" s="260"/>
    </row>
    <row r="66" spans="25:29">
      <c r="Z66" s="268" t="s">
        <v>440</v>
      </c>
      <c r="AA66" s="267">
        <v>0.106</v>
      </c>
    </row>
    <row r="67" spans="25:29">
      <c r="Z67" s="268" t="s">
        <v>441</v>
      </c>
      <c r="AA67" s="267">
        <v>0.42899999999999999</v>
      </c>
    </row>
    <row r="68" spans="25:29">
      <c r="Z68" s="268" t="s">
        <v>442</v>
      </c>
      <c r="AA68" s="267">
        <v>0.24299999999999999</v>
      </c>
    </row>
    <row r="69" spans="25:29">
      <c r="Z69" s="268" t="s">
        <v>443</v>
      </c>
      <c r="AA69" s="267">
        <v>0.25</v>
      </c>
    </row>
  </sheetData>
  <mergeCells count="11">
    <mergeCell ref="X29:X32"/>
    <mergeCell ref="X40:X43"/>
    <mergeCell ref="Y49:AL49"/>
    <mergeCell ref="B2:P2"/>
    <mergeCell ref="AC10:AC12"/>
    <mergeCell ref="X25:AG25"/>
    <mergeCell ref="Z26:AG26"/>
    <mergeCell ref="Z27:AA27"/>
    <mergeCell ref="AB27:AC27"/>
    <mergeCell ref="AD27:AE27"/>
    <mergeCell ref="AF27:AG27"/>
  </mergeCells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9"/>
  <sheetViews>
    <sheetView showGridLines="0" zoomScaleNormal="100" workbookViewId="0">
      <selection sqref="A1:P1"/>
    </sheetView>
  </sheetViews>
  <sheetFormatPr defaultRowHeight="15"/>
  <cols>
    <col min="1" max="1" width="39.8554687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7.7109375" customWidth="1"/>
    <col min="10" max="12" width="9.7109375" customWidth="1"/>
    <col min="13" max="13" width="6" customWidth="1"/>
    <col min="14" max="14" width="9.7109375" customWidth="1"/>
    <col min="15" max="15" width="7" customWidth="1"/>
    <col min="16" max="18" width="9.7109375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7" bestFit="1" customWidth="1"/>
    <col min="30" max="30" width="9.7109375" bestFit="1" customWidth="1"/>
    <col min="31" max="31" width="7" bestFit="1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7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6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6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6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20" ht="28.5">
      <c r="A1" s="318" t="s">
        <v>240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20" ht="18">
      <c r="A2" s="1"/>
    </row>
    <row r="3" spans="1:20" ht="29.25" thickBot="1">
      <c r="A3" s="360" t="s">
        <v>267</v>
      </c>
      <c r="B3" s="65"/>
      <c r="C3" s="66"/>
      <c r="D3" s="66"/>
      <c r="E3" s="67"/>
      <c r="F3" s="68"/>
      <c r="G3" s="68"/>
      <c r="H3" s="68"/>
    </row>
    <row r="4" spans="1:20">
      <c r="A4" s="69"/>
      <c r="L4" s="70"/>
      <c r="M4" s="70"/>
      <c r="N4" s="70"/>
      <c r="O4" s="70"/>
      <c r="P4" s="70"/>
      <c r="Q4" s="70"/>
      <c r="R4" s="70"/>
    </row>
    <row r="5" spans="1:20" ht="32.25" thickBot="1">
      <c r="A5" s="71" t="s">
        <v>268</v>
      </c>
      <c r="B5" s="72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361"/>
      <c r="Q5" s="361"/>
      <c r="R5" s="361"/>
      <c r="S5" s="126"/>
      <c r="T5" s="126"/>
    </row>
    <row r="7" spans="1:20" ht="18" customHeight="1" thickBot="1">
      <c r="A7" s="291" t="s">
        <v>0</v>
      </c>
      <c r="B7" s="291"/>
      <c r="C7" s="291"/>
      <c r="D7" s="291"/>
      <c r="E7" s="291"/>
    </row>
    <row r="8" spans="1:20" ht="15" customHeight="1" thickTop="1">
      <c r="A8" s="292"/>
      <c r="B8" s="295" t="s">
        <v>1</v>
      </c>
      <c r="C8" s="296"/>
      <c r="D8" s="296"/>
      <c r="E8" s="297"/>
      <c r="F8" s="319" t="s">
        <v>242</v>
      </c>
      <c r="G8" s="320"/>
    </row>
    <row r="9" spans="1:20" ht="15" customHeight="1">
      <c r="A9" s="293"/>
      <c r="B9" s="298" t="s">
        <v>2</v>
      </c>
      <c r="C9" s="299"/>
      <c r="D9" s="299" t="s">
        <v>3</v>
      </c>
      <c r="E9" s="300"/>
      <c r="F9" s="321"/>
      <c r="G9" s="322"/>
      <c r="H9" s="117"/>
      <c r="I9" s="117"/>
      <c r="J9" s="117"/>
    </row>
    <row r="10" spans="1:20" ht="15" customHeight="1" thickBot="1">
      <c r="A10" s="294"/>
      <c r="B10" s="55" t="s">
        <v>4</v>
      </c>
      <c r="C10" s="56" t="s">
        <v>5</v>
      </c>
      <c r="D10" s="56" t="s">
        <v>4</v>
      </c>
      <c r="E10" s="57" t="s">
        <v>5</v>
      </c>
      <c r="F10" s="55" t="s">
        <v>4</v>
      </c>
      <c r="G10" s="60" t="s">
        <v>5</v>
      </c>
      <c r="H10" s="117"/>
      <c r="I10" s="117"/>
      <c r="J10" s="117"/>
    </row>
    <row r="11" spans="1:20" ht="24.75" thickTop="1">
      <c r="A11" s="2" t="s">
        <v>6</v>
      </c>
      <c r="B11" s="5">
        <v>0</v>
      </c>
      <c r="C11" s="6">
        <v>0</v>
      </c>
      <c r="D11" s="7">
        <v>7</v>
      </c>
      <c r="E11" s="8">
        <v>1</v>
      </c>
      <c r="F11" s="61">
        <v>15</v>
      </c>
      <c r="G11" s="62">
        <f>SUM(B11,D11)/F11</f>
        <v>0.46666666666666667</v>
      </c>
      <c r="H11" s="127">
        <f>B11+D11</f>
        <v>7</v>
      </c>
      <c r="I11" s="128">
        <f>H11/122</f>
        <v>5.737704918032787E-2</v>
      </c>
      <c r="J11" s="117"/>
    </row>
    <row r="12" spans="1:20" ht="25.5" customHeight="1">
      <c r="A12" s="3" t="s">
        <v>7</v>
      </c>
      <c r="B12" s="9">
        <v>5</v>
      </c>
      <c r="C12" s="10">
        <v>0.19230769230769229</v>
      </c>
      <c r="D12" s="11">
        <v>21</v>
      </c>
      <c r="E12" s="12">
        <v>0.80769230769230771</v>
      </c>
      <c r="F12" s="61">
        <v>33</v>
      </c>
      <c r="G12" s="62">
        <f t="shared" ref="G12:G18" si="0">SUM(B12,D12)/F12</f>
        <v>0.78787878787878785</v>
      </c>
      <c r="H12" s="127">
        <f t="shared" ref="H12:H17" si="1">B12+D12</f>
        <v>26</v>
      </c>
      <c r="I12" s="128">
        <f t="shared" ref="I12:I17" si="2">H12/122</f>
        <v>0.21311475409836064</v>
      </c>
      <c r="J12" s="117"/>
    </row>
    <row r="13" spans="1:20" ht="24">
      <c r="A13" s="3" t="s">
        <v>8</v>
      </c>
      <c r="B13" s="9">
        <v>2</v>
      </c>
      <c r="C13" s="10">
        <v>0.15384615384615385</v>
      </c>
      <c r="D13" s="11">
        <v>11</v>
      </c>
      <c r="E13" s="12">
        <v>0.84615384615384615</v>
      </c>
      <c r="F13" s="61">
        <v>16</v>
      </c>
      <c r="G13" s="62">
        <f t="shared" si="0"/>
        <v>0.8125</v>
      </c>
      <c r="H13" s="127">
        <f t="shared" si="1"/>
        <v>13</v>
      </c>
      <c r="I13" s="128">
        <f t="shared" si="2"/>
        <v>0.10655737704918032</v>
      </c>
      <c r="J13" s="117"/>
    </row>
    <row r="14" spans="1:20" ht="24">
      <c r="A14" s="3" t="s">
        <v>9</v>
      </c>
      <c r="B14" s="9">
        <v>2</v>
      </c>
      <c r="C14" s="10">
        <v>0.10526315789473685</v>
      </c>
      <c r="D14" s="11">
        <v>17</v>
      </c>
      <c r="E14" s="12">
        <v>0.89473684210526316</v>
      </c>
      <c r="F14" s="61">
        <v>29</v>
      </c>
      <c r="G14" s="62">
        <f t="shared" si="0"/>
        <v>0.65517241379310343</v>
      </c>
      <c r="H14" s="127">
        <f t="shared" si="1"/>
        <v>19</v>
      </c>
      <c r="I14" s="128">
        <f t="shared" si="2"/>
        <v>0.15573770491803279</v>
      </c>
      <c r="J14" s="117"/>
    </row>
    <row r="15" spans="1:20" ht="24">
      <c r="A15" s="3" t="s">
        <v>10</v>
      </c>
      <c r="B15" s="9">
        <v>0</v>
      </c>
      <c r="C15" s="10">
        <v>0</v>
      </c>
      <c r="D15" s="11">
        <v>7</v>
      </c>
      <c r="E15" s="12">
        <v>1</v>
      </c>
      <c r="F15" s="61">
        <v>18</v>
      </c>
      <c r="G15" s="62">
        <f t="shared" si="0"/>
        <v>0.3888888888888889</v>
      </c>
      <c r="H15" s="127">
        <f t="shared" si="1"/>
        <v>7</v>
      </c>
      <c r="I15" s="128">
        <f t="shared" si="2"/>
        <v>5.737704918032787E-2</v>
      </c>
      <c r="J15" s="117"/>
    </row>
    <row r="16" spans="1:20" ht="24">
      <c r="A16" s="3" t="s">
        <v>11</v>
      </c>
      <c r="B16" s="9">
        <v>3</v>
      </c>
      <c r="C16" s="10">
        <v>7.4999999999999997E-2</v>
      </c>
      <c r="D16" s="11">
        <v>37</v>
      </c>
      <c r="E16" s="12">
        <v>0.92500000000000004</v>
      </c>
      <c r="F16" s="61">
        <v>74</v>
      </c>
      <c r="G16" s="62">
        <f t="shared" si="0"/>
        <v>0.54054054054054057</v>
      </c>
      <c r="H16" s="127">
        <f t="shared" si="1"/>
        <v>40</v>
      </c>
      <c r="I16" s="128">
        <f t="shared" si="2"/>
        <v>0.32786885245901637</v>
      </c>
      <c r="J16" s="117"/>
    </row>
    <row r="17" spans="1:10" ht="24">
      <c r="A17" s="3" t="s">
        <v>12</v>
      </c>
      <c r="B17" s="9">
        <v>4</v>
      </c>
      <c r="C17" s="10">
        <v>0.4</v>
      </c>
      <c r="D17" s="11">
        <v>6</v>
      </c>
      <c r="E17" s="12">
        <v>0.6</v>
      </c>
      <c r="F17" s="61">
        <v>17</v>
      </c>
      <c r="G17" s="62">
        <f t="shared" si="0"/>
        <v>0.58823529411764708</v>
      </c>
      <c r="H17" s="127">
        <f t="shared" si="1"/>
        <v>10</v>
      </c>
      <c r="I17" s="128">
        <f t="shared" si="2"/>
        <v>8.1967213114754092E-2</v>
      </c>
      <c r="J17" s="117"/>
    </row>
    <row r="18" spans="1:10" ht="15" customHeight="1" thickBot="1">
      <c r="A18" s="4" t="s">
        <v>13</v>
      </c>
      <c r="B18" s="13">
        <v>16</v>
      </c>
      <c r="C18" s="14">
        <v>0.13114754098360656</v>
      </c>
      <c r="D18" s="15">
        <v>106</v>
      </c>
      <c r="E18" s="16">
        <v>0.86885245901639352</v>
      </c>
      <c r="F18" s="63">
        <f>SUM(F11:F17)</f>
        <v>202</v>
      </c>
      <c r="G18" s="64">
        <f t="shared" si="0"/>
        <v>0.60396039603960394</v>
      </c>
      <c r="H18" s="127">
        <f>SUM(H11:H17)</f>
        <v>122</v>
      </c>
      <c r="I18" s="117"/>
      <c r="J18" s="117"/>
    </row>
    <row r="19" spans="1:10" ht="15.75" thickTop="1">
      <c r="H19" s="117"/>
      <c r="I19" s="117"/>
      <c r="J19" s="117"/>
    </row>
    <row r="20" spans="1:10">
      <c r="H20" s="117"/>
      <c r="I20" s="117"/>
      <c r="J20" s="117"/>
    </row>
    <row r="21" spans="1:10" ht="18">
      <c r="A21" s="1"/>
    </row>
    <row r="23" spans="1:10" ht="18" customHeight="1">
      <c r="A23" s="291" t="s">
        <v>14</v>
      </c>
      <c r="B23" s="291"/>
      <c r="C23" s="291"/>
      <c r="D23" s="291"/>
      <c r="E23" s="291"/>
      <c r="F23" s="291"/>
      <c r="G23" s="291"/>
    </row>
    <row r="24" spans="1:10" ht="15" customHeight="1">
      <c r="A24" s="292"/>
      <c r="B24" s="295" t="s">
        <v>15</v>
      </c>
      <c r="C24" s="296"/>
      <c r="D24" s="296"/>
      <c r="E24" s="296"/>
      <c r="F24" s="296"/>
      <c r="G24" s="297"/>
    </row>
    <row r="25" spans="1:10" ht="38.25" customHeight="1">
      <c r="A25" s="293"/>
      <c r="B25" s="298" t="s">
        <v>16</v>
      </c>
      <c r="C25" s="299"/>
      <c r="D25" s="299" t="s">
        <v>17</v>
      </c>
      <c r="E25" s="299"/>
      <c r="F25" s="299" t="s">
        <v>18</v>
      </c>
      <c r="G25" s="300"/>
    </row>
    <row r="26" spans="1:10" ht="15" customHeight="1">
      <c r="A26" s="294"/>
      <c r="B26" s="55" t="s">
        <v>4</v>
      </c>
      <c r="C26" s="56" t="s">
        <v>5</v>
      </c>
      <c r="D26" s="56" t="s">
        <v>4</v>
      </c>
      <c r="E26" s="56" t="s">
        <v>5</v>
      </c>
      <c r="F26" s="56" t="s">
        <v>4</v>
      </c>
      <c r="G26" s="57" t="s">
        <v>5</v>
      </c>
    </row>
    <row r="27" spans="1:10" ht="24">
      <c r="A27" s="2" t="s">
        <v>6</v>
      </c>
      <c r="B27" s="5">
        <v>7</v>
      </c>
      <c r="C27" s="6">
        <v>1</v>
      </c>
      <c r="D27" s="7">
        <v>0</v>
      </c>
      <c r="E27" s="6">
        <v>0</v>
      </c>
      <c r="F27" s="7">
        <v>0</v>
      </c>
      <c r="G27" s="8">
        <v>0</v>
      </c>
    </row>
    <row r="28" spans="1:10" ht="27.75" customHeight="1">
      <c r="A28" s="3" t="s">
        <v>7</v>
      </c>
      <c r="B28" s="9">
        <v>22</v>
      </c>
      <c r="C28" s="10">
        <v>0.84615384615384615</v>
      </c>
      <c r="D28" s="11">
        <v>4</v>
      </c>
      <c r="E28" s="10">
        <v>0.15384615384615385</v>
      </c>
      <c r="F28" s="11">
        <v>0</v>
      </c>
      <c r="G28" s="12">
        <v>0</v>
      </c>
    </row>
    <row r="29" spans="1:10" ht="24">
      <c r="A29" s="3" t="s">
        <v>8</v>
      </c>
      <c r="B29" s="9">
        <v>12</v>
      </c>
      <c r="C29" s="10">
        <v>0.92307692307692302</v>
      </c>
      <c r="D29" s="11">
        <v>1</v>
      </c>
      <c r="E29" s="10">
        <v>7.6923076923076927E-2</v>
      </c>
      <c r="F29" s="11">
        <v>0</v>
      </c>
      <c r="G29" s="12">
        <v>0</v>
      </c>
    </row>
    <row r="30" spans="1:10" ht="24">
      <c r="A30" s="3" t="s">
        <v>9</v>
      </c>
      <c r="B30" s="9">
        <v>18</v>
      </c>
      <c r="C30" s="10">
        <v>0.94736842105263164</v>
      </c>
      <c r="D30" s="11">
        <v>1</v>
      </c>
      <c r="E30" s="10">
        <v>5.2631578947368425E-2</v>
      </c>
      <c r="F30" s="11">
        <v>0</v>
      </c>
      <c r="G30" s="12">
        <v>0</v>
      </c>
    </row>
    <row r="31" spans="1:10" ht="24">
      <c r="A31" s="3" t="s">
        <v>10</v>
      </c>
      <c r="B31" s="9">
        <v>7</v>
      </c>
      <c r="C31" s="10">
        <v>1</v>
      </c>
      <c r="D31" s="11">
        <v>0</v>
      </c>
      <c r="E31" s="10">
        <v>0</v>
      </c>
      <c r="F31" s="11">
        <v>0</v>
      </c>
      <c r="G31" s="12">
        <v>0</v>
      </c>
    </row>
    <row r="32" spans="1:10" ht="24">
      <c r="A32" s="3" t="s">
        <v>11</v>
      </c>
      <c r="B32" s="9">
        <v>31</v>
      </c>
      <c r="C32" s="10">
        <v>0.77500000000000002</v>
      </c>
      <c r="D32" s="11">
        <v>7</v>
      </c>
      <c r="E32" s="10">
        <v>0.17499999999999999</v>
      </c>
      <c r="F32" s="11">
        <v>2</v>
      </c>
      <c r="G32" s="12">
        <v>0.05</v>
      </c>
    </row>
    <row r="33" spans="1:11" ht="24">
      <c r="A33" s="3" t="s">
        <v>12</v>
      </c>
      <c r="B33" s="9">
        <v>8</v>
      </c>
      <c r="C33" s="10">
        <v>0.8</v>
      </c>
      <c r="D33" s="11">
        <v>0</v>
      </c>
      <c r="E33" s="10">
        <v>0</v>
      </c>
      <c r="F33" s="11">
        <v>2</v>
      </c>
      <c r="G33" s="12">
        <v>0.2</v>
      </c>
    </row>
    <row r="34" spans="1:11" ht="15" customHeight="1">
      <c r="A34" s="4" t="s">
        <v>13</v>
      </c>
      <c r="B34" s="13">
        <v>105</v>
      </c>
      <c r="C34" s="14">
        <v>0.8606557377049181</v>
      </c>
      <c r="D34" s="15">
        <v>13</v>
      </c>
      <c r="E34" s="14">
        <v>0.10655737704918034</v>
      </c>
      <c r="F34" s="15">
        <v>4</v>
      </c>
      <c r="G34" s="16">
        <v>3.2786885245901641E-2</v>
      </c>
    </row>
    <row r="37" spans="1:11" ht="18">
      <c r="A37" s="1"/>
    </row>
    <row r="39" spans="1:11" ht="18" customHeight="1">
      <c r="A39" s="291" t="s">
        <v>19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</row>
    <row r="40" spans="1:11" ht="15" customHeight="1">
      <c r="A40" s="292"/>
      <c r="B40" s="295" t="s">
        <v>20</v>
      </c>
      <c r="C40" s="296"/>
      <c r="D40" s="296"/>
      <c r="E40" s="296"/>
      <c r="F40" s="296"/>
      <c r="G40" s="296"/>
      <c r="H40" s="296"/>
      <c r="I40" s="296"/>
      <c r="J40" s="296"/>
      <c r="K40" s="297"/>
    </row>
    <row r="41" spans="1:11" ht="54" customHeight="1">
      <c r="A41" s="293"/>
      <c r="B41" s="298" t="s">
        <v>21</v>
      </c>
      <c r="C41" s="299"/>
      <c r="D41" s="299" t="s">
        <v>22</v>
      </c>
      <c r="E41" s="299"/>
      <c r="F41" s="299" t="s">
        <v>23</v>
      </c>
      <c r="G41" s="299"/>
      <c r="H41" s="299" t="s">
        <v>24</v>
      </c>
      <c r="I41" s="299"/>
      <c r="J41" s="299" t="s">
        <v>25</v>
      </c>
      <c r="K41" s="300"/>
    </row>
    <row r="42" spans="1:11" ht="15" customHeight="1">
      <c r="A42" s="294"/>
      <c r="B42" s="55" t="s">
        <v>4</v>
      </c>
      <c r="C42" s="56" t="s">
        <v>5</v>
      </c>
      <c r="D42" s="56" t="s">
        <v>4</v>
      </c>
      <c r="E42" s="56" t="s">
        <v>5</v>
      </c>
      <c r="F42" s="56" t="s">
        <v>4</v>
      </c>
      <c r="G42" s="56" t="s">
        <v>5</v>
      </c>
      <c r="H42" s="56" t="s">
        <v>4</v>
      </c>
      <c r="I42" s="56" t="s">
        <v>5</v>
      </c>
      <c r="J42" s="56" t="s">
        <v>4</v>
      </c>
      <c r="K42" s="57" t="s">
        <v>5</v>
      </c>
    </row>
    <row r="43" spans="1:11" ht="24">
      <c r="A43" s="2" t="s">
        <v>6</v>
      </c>
      <c r="B43" s="5">
        <v>1</v>
      </c>
      <c r="C43" s="6">
        <v>0.14285714285714288</v>
      </c>
      <c r="D43" s="7">
        <v>4</v>
      </c>
      <c r="E43" s="6">
        <v>0.57142857142857151</v>
      </c>
      <c r="F43" s="7">
        <v>1</v>
      </c>
      <c r="G43" s="6">
        <v>0.14285714285714288</v>
      </c>
      <c r="H43" s="7">
        <v>0</v>
      </c>
      <c r="I43" s="6">
        <v>0</v>
      </c>
      <c r="J43" s="7">
        <v>1</v>
      </c>
      <c r="K43" s="8">
        <v>0.14285714285714288</v>
      </c>
    </row>
    <row r="44" spans="1:11" ht="36">
      <c r="A44" s="3" t="s">
        <v>7</v>
      </c>
      <c r="B44" s="9">
        <v>7</v>
      </c>
      <c r="C44" s="10">
        <v>0.26923076923076922</v>
      </c>
      <c r="D44" s="11">
        <v>10</v>
      </c>
      <c r="E44" s="10">
        <v>0.38461538461538458</v>
      </c>
      <c r="F44" s="11">
        <v>3</v>
      </c>
      <c r="G44" s="10">
        <v>0.11538461538461538</v>
      </c>
      <c r="H44" s="11">
        <v>4</v>
      </c>
      <c r="I44" s="10">
        <v>0.15384615384615385</v>
      </c>
      <c r="J44" s="11">
        <v>2</v>
      </c>
      <c r="K44" s="12">
        <v>7.6923076923076927E-2</v>
      </c>
    </row>
    <row r="45" spans="1:11" ht="24">
      <c r="A45" s="3" t="s">
        <v>8</v>
      </c>
      <c r="B45" s="9">
        <v>1</v>
      </c>
      <c r="C45" s="10">
        <v>7.6923076923076927E-2</v>
      </c>
      <c r="D45" s="11">
        <v>4</v>
      </c>
      <c r="E45" s="10">
        <v>0.30769230769230771</v>
      </c>
      <c r="F45" s="11">
        <v>3</v>
      </c>
      <c r="G45" s="10">
        <v>0.23076923076923075</v>
      </c>
      <c r="H45" s="11">
        <v>5</v>
      </c>
      <c r="I45" s="10">
        <v>0.38461538461538458</v>
      </c>
      <c r="J45" s="11">
        <v>0</v>
      </c>
      <c r="K45" s="12">
        <v>0</v>
      </c>
    </row>
    <row r="46" spans="1:11" ht="24">
      <c r="A46" s="3" t="s">
        <v>9</v>
      </c>
      <c r="B46" s="9">
        <v>7</v>
      </c>
      <c r="C46" s="10">
        <v>0.36842105263157898</v>
      </c>
      <c r="D46" s="11">
        <v>2</v>
      </c>
      <c r="E46" s="10">
        <v>0.10526315789473685</v>
      </c>
      <c r="F46" s="11">
        <v>3</v>
      </c>
      <c r="G46" s="10">
        <v>0.15789473684210525</v>
      </c>
      <c r="H46" s="11">
        <v>6</v>
      </c>
      <c r="I46" s="10">
        <v>0.31578947368421051</v>
      </c>
      <c r="J46" s="11">
        <v>1</v>
      </c>
      <c r="K46" s="12">
        <v>5.2631578947368425E-2</v>
      </c>
    </row>
    <row r="47" spans="1:11" ht="24">
      <c r="A47" s="3" t="s">
        <v>10</v>
      </c>
      <c r="B47" s="9">
        <v>1</v>
      </c>
      <c r="C47" s="10">
        <v>0.14285714285714288</v>
      </c>
      <c r="D47" s="11">
        <v>2</v>
      </c>
      <c r="E47" s="10">
        <v>0.28571428571428575</v>
      </c>
      <c r="F47" s="11">
        <v>0</v>
      </c>
      <c r="G47" s="10">
        <v>0</v>
      </c>
      <c r="H47" s="11">
        <v>4</v>
      </c>
      <c r="I47" s="10">
        <v>0.57142857142857151</v>
      </c>
      <c r="J47" s="11">
        <v>0</v>
      </c>
      <c r="K47" s="12">
        <v>0</v>
      </c>
    </row>
    <row r="48" spans="1:11" ht="24">
      <c r="A48" s="3" t="s">
        <v>11</v>
      </c>
      <c r="B48" s="9">
        <v>10</v>
      </c>
      <c r="C48" s="10">
        <v>0.26315789473684209</v>
      </c>
      <c r="D48" s="11">
        <v>12</v>
      </c>
      <c r="E48" s="10">
        <v>0.31578947368421051</v>
      </c>
      <c r="F48" s="11">
        <v>8</v>
      </c>
      <c r="G48" s="10">
        <v>0.2105263157894737</v>
      </c>
      <c r="H48" s="11">
        <v>8</v>
      </c>
      <c r="I48" s="10">
        <v>0.2105263157894737</v>
      </c>
      <c r="J48" s="11">
        <v>0</v>
      </c>
      <c r="K48" s="12">
        <v>0</v>
      </c>
    </row>
    <row r="49" spans="1:17" ht="24">
      <c r="A49" s="3" t="s">
        <v>12</v>
      </c>
      <c r="B49" s="9">
        <v>2</v>
      </c>
      <c r="C49" s="10">
        <v>0.25</v>
      </c>
      <c r="D49" s="11">
        <v>2</v>
      </c>
      <c r="E49" s="10">
        <v>0.25</v>
      </c>
      <c r="F49" s="11">
        <v>0</v>
      </c>
      <c r="G49" s="10">
        <v>0</v>
      </c>
      <c r="H49" s="11">
        <v>4</v>
      </c>
      <c r="I49" s="10">
        <v>0.5</v>
      </c>
      <c r="J49" s="11">
        <v>0</v>
      </c>
      <c r="K49" s="12">
        <v>0</v>
      </c>
    </row>
    <row r="50" spans="1:17" ht="15" customHeight="1">
      <c r="A50" s="4" t="s">
        <v>13</v>
      </c>
      <c r="B50" s="13">
        <v>29</v>
      </c>
      <c r="C50" s="14">
        <v>0.24576271186440679</v>
      </c>
      <c r="D50" s="15">
        <v>36</v>
      </c>
      <c r="E50" s="14">
        <v>0.30508474576271188</v>
      </c>
      <c r="F50" s="15">
        <v>18</v>
      </c>
      <c r="G50" s="14">
        <v>0.15254237288135594</v>
      </c>
      <c r="H50" s="15">
        <v>31</v>
      </c>
      <c r="I50" s="14">
        <v>0.26271186440677963</v>
      </c>
      <c r="J50" s="15">
        <v>4</v>
      </c>
      <c r="K50" s="16">
        <v>3.3898305084745763E-2</v>
      </c>
    </row>
    <row r="51" spans="1:17" ht="15.75" thickTop="1"/>
    <row r="52" spans="1:17" ht="32.25" thickBot="1">
      <c r="A52" s="54" t="s">
        <v>459</v>
      </c>
      <c r="B52" s="54"/>
      <c r="C52" s="54"/>
    </row>
    <row r="53" spans="1:17">
      <c r="A53" s="362" t="s">
        <v>458</v>
      </c>
    </row>
    <row r="54" spans="1:17" ht="23.25">
      <c r="A54" s="58" t="s">
        <v>270</v>
      </c>
    </row>
    <row r="56" spans="1:17" ht="18" customHeight="1">
      <c r="A56" s="291" t="s">
        <v>26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</row>
    <row r="57" spans="1:17" ht="15" customHeight="1">
      <c r="A57" s="292"/>
      <c r="B57" s="295" t="s">
        <v>27</v>
      </c>
      <c r="C57" s="296"/>
      <c r="D57" s="296"/>
      <c r="E57" s="296"/>
      <c r="F57" s="296" t="s">
        <v>28</v>
      </c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7"/>
    </row>
    <row r="58" spans="1:17" ht="27.95" customHeight="1">
      <c r="A58" s="293"/>
      <c r="B58" s="298" t="s">
        <v>29</v>
      </c>
      <c r="C58" s="299"/>
      <c r="D58" s="299" t="s">
        <v>30</v>
      </c>
      <c r="E58" s="299"/>
      <c r="F58" s="299" t="s">
        <v>31</v>
      </c>
      <c r="G58" s="299"/>
      <c r="H58" s="299" t="s">
        <v>32</v>
      </c>
      <c r="I58" s="299"/>
      <c r="J58" s="299" t="s">
        <v>33</v>
      </c>
      <c r="K58" s="299"/>
      <c r="L58" s="299" t="s">
        <v>34</v>
      </c>
      <c r="M58" s="299"/>
      <c r="N58" s="299" t="s">
        <v>35</v>
      </c>
      <c r="O58" s="299"/>
      <c r="P58" s="299" t="s">
        <v>36</v>
      </c>
      <c r="Q58" s="300"/>
    </row>
    <row r="59" spans="1:17" ht="15" customHeight="1">
      <c r="A59" s="294"/>
      <c r="B59" s="55" t="s">
        <v>4</v>
      </c>
      <c r="C59" s="56" t="s">
        <v>5</v>
      </c>
      <c r="D59" s="56" t="s">
        <v>4</v>
      </c>
      <c r="E59" s="56" t="s">
        <v>5</v>
      </c>
      <c r="F59" s="56" t="s">
        <v>4</v>
      </c>
      <c r="G59" s="56" t="s">
        <v>5</v>
      </c>
      <c r="H59" s="56" t="s">
        <v>4</v>
      </c>
      <c r="I59" s="56" t="s">
        <v>5</v>
      </c>
      <c r="J59" s="56" t="s">
        <v>4</v>
      </c>
      <c r="K59" s="56" t="s">
        <v>5</v>
      </c>
      <c r="L59" s="56" t="s">
        <v>4</v>
      </c>
      <c r="M59" s="56" t="s">
        <v>5</v>
      </c>
      <c r="N59" s="56" t="s">
        <v>4</v>
      </c>
      <c r="O59" s="56" t="s">
        <v>5</v>
      </c>
      <c r="P59" s="56" t="s">
        <v>4</v>
      </c>
      <c r="Q59" s="57" t="s">
        <v>5</v>
      </c>
    </row>
    <row r="60" spans="1:17" ht="24">
      <c r="A60" s="2" t="s">
        <v>6</v>
      </c>
      <c r="B60" s="5">
        <v>6</v>
      </c>
      <c r="C60" s="6">
        <v>0.8571428571428571</v>
      </c>
      <c r="D60" s="7">
        <v>1</v>
      </c>
      <c r="E60" s="6">
        <v>0.14285714285714288</v>
      </c>
      <c r="F60" s="7">
        <v>4</v>
      </c>
      <c r="G60" s="6">
        <v>0.57142857142857151</v>
      </c>
      <c r="H60" s="7">
        <v>1</v>
      </c>
      <c r="I60" s="6">
        <v>0.14285714285714288</v>
      </c>
      <c r="J60" s="7">
        <v>1</v>
      </c>
      <c r="K60" s="6">
        <v>0.14285714285714288</v>
      </c>
      <c r="L60" s="7">
        <v>1</v>
      </c>
      <c r="M60" s="6">
        <v>0.14285714285714288</v>
      </c>
      <c r="N60" s="7">
        <v>0</v>
      </c>
      <c r="O60" s="6">
        <v>0</v>
      </c>
      <c r="P60" s="7">
        <v>0</v>
      </c>
      <c r="Q60" s="8">
        <v>0</v>
      </c>
    </row>
    <row r="61" spans="1:17" ht="24.75" customHeight="1">
      <c r="A61" s="3" t="s">
        <v>7</v>
      </c>
      <c r="B61" s="9">
        <v>23</v>
      </c>
      <c r="C61" s="10">
        <v>0.88461538461538469</v>
      </c>
      <c r="D61" s="11">
        <v>3</v>
      </c>
      <c r="E61" s="10">
        <v>0.11538461538461538</v>
      </c>
      <c r="F61" s="11">
        <v>14</v>
      </c>
      <c r="G61" s="10">
        <v>0.53846153846153844</v>
      </c>
      <c r="H61" s="11">
        <v>3</v>
      </c>
      <c r="I61" s="10">
        <v>0.11538461538461538</v>
      </c>
      <c r="J61" s="11">
        <v>2</v>
      </c>
      <c r="K61" s="10">
        <v>7.6923076923076927E-2</v>
      </c>
      <c r="L61" s="11">
        <v>5</v>
      </c>
      <c r="M61" s="10">
        <v>0.19230769230769229</v>
      </c>
      <c r="N61" s="11">
        <v>2</v>
      </c>
      <c r="O61" s="10">
        <v>7.6923076923076927E-2</v>
      </c>
      <c r="P61" s="11">
        <v>0</v>
      </c>
      <c r="Q61" s="12">
        <v>0</v>
      </c>
    </row>
    <row r="62" spans="1:17" ht="24">
      <c r="A62" s="3" t="s">
        <v>8</v>
      </c>
      <c r="B62" s="9">
        <v>10</v>
      </c>
      <c r="C62" s="10">
        <v>0.76923076923076916</v>
      </c>
      <c r="D62" s="11">
        <v>3</v>
      </c>
      <c r="E62" s="10">
        <v>0.23076923076923075</v>
      </c>
      <c r="F62" s="11">
        <v>9</v>
      </c>
      <c r="G62" s="10">
        <v>0.69230769230769229</v>
      </c>
      <c r="H62" s="11">
        <v>1</v>
      </c>
      <c r="I62" s="10">
        <v>7.6923076923076927E-2</v>
      </c>
      <c r="J62" s="11">
        <v>2</v>
      </c>
      <c r="K62" s="10">
        <v>0.15384615384615385</v>
      </c>
      <c r="L62" s="11">
        <v>1</v>
      </c>
      <c r="M62" s="10">
        <v>7.6923076923076927E-2</v>
      </c>
      <c r="N62" s="11">
        <v>0</v>
      </c>
      <c r="O62" s="10">
        <v>0</v>
      </c>
      <c r="P62" s="11">
        <v>0</v>
      </c>
      <c r="Q62" s="12">
        <v>0</v>
      </c>
    </row>
    <row r="63" spans="1:17" ht="24">
      <c r="A63" s="3" t="s">
        <v>9</v>
      </c>
      <c r="B63" s="9">
        <v>15</v>
      </c>
      <c r="C63" s="10">
        <v>0.78947368421052633</v>
      </c>
      <c r="D63" s="11">
        <v>4</v>
      </c>
      <c r="E63" s="10">
        <v>0.2105263157894737</v>
      </c>
      <c r="F63" s="11">
        <v>10</v>
      </c>
      <c r="G63" s="10">
        <v>0.52631578947368418</v>
      </c>
      <c r="H63" s="11">
        <v>2</v>
      </c>
      <c r="I63" s="10">
        <v>0.10526315789473685</v>
      </c>
      <c r="J63" s="11">
        <v>4</v>
      </c>
      <c r="K63" s="10">
        <v>0.2105263157894737</v>
      </c>
      <c r="L63" s="11">
        <v>0</v>
      </c>
      <c r="M63" s="10">
        <v>0</v>
      </c>
      <c r="N63" s="11">
        <v>0</v>
      </c>
      <c r="O63" s="10">
        <v>0</v>
      </c>
      <c r="P63" s="11">
        <v>3</v>
      </c>
      <c r="Q63" s="12">
        <v>0.15789473684210525</v>
      </c>
    </row>
    <row r="64" spans="1:17" ht="24">
      <c r="A64" s="3" t="s">
        <v>10</v>
      </c>
      <c r="B64" s="9">
        <v>4</v>
      </c>
      <c r="C64" s="10">
        <v>0.57142857142857151</v>
      </c>
      <c r="D64" s="11">
        <v>3</v>
      </c>
      <c r="E64" s="10">
        <v>0.42857142857142855</v>
      </c>
      <c r="F64" s="11">
        <v>6</v>
      </c>
      <c r="G64" s="10">
        <v>0.8571428571428571</v>
      </c>
      <c r="H64" s="11">
        <v>0</v>
      </c>
      <c r="I64" s="10">
        <v>0</v>
      </c>
      <c r="J64" s="11">
        <v>0</v>
      </c>
      <c r="K64" s="10">
        <v>0</v>
      </c>
      <c r="L64" s="11">
        <v>0</v>
      </c>
      <c r="M64" s="10">
        <v>0</v>
      </c>
      <c r="N64" s="11">
        <v>0</v>
      </c>
      <c r="O64" s="10">
        <v>0</v>
      </c>
      <c r="P64" s="11">
        <v>1</v>
      </c>
      <c r="Q64" s="12">
        <v>0.14285714285714288</v>
      </c>
    </row>
    <row r="65" spans="1:25" ht="24">
      <c r="A65" s="3" t="s">
        <v>11</v>
      </c>
      <c r="B65" s="9">
        <v>30</v>
      </c>
      <c r="C65" s="10">
        <v>0.78947368421052633</v>
      </c>
      <c r="D65" s="11">
        <v>8</v>
      </c>
      <c r="E65" s="10">
        <v>0.2105263157894737</v>
      </c>
      <c r="F65" s="11">
        <v>18</v>
      </c>
      <c r="G65" s="10">
        <v>0.47368421052631582</v>
      </c>
      <c r="H65" s="11">
        <v>2</v>
      </c>
      <c r="I65" s="10">
        <v>5.2631578947368425E-2</v>
      </c>
      <c r="J65" s="11">
        <v>5</v>
      </c>
      <c r="K65" s="10">
        <v>0.13157894736842105</v>
      </c>
      <c r="L65" s="11">
        <v>3</v>
      </c>
      <c r="M65" s="10">
        <v>7.8947368421052627E-2</v>
      </c>
      <c r="N65" s="11">
        <v>3</v>
      </c>
      <c r="O65" s="10">
        <v>7.8947368421052627E-2</v>
      </c>
      <c r="P65" s="11">
        <v>7</v>
      </c>
      <c r="Q65" s="12">
        <v>0.18421052631578949</v>
      </c>
    </row>
    <row r="66" spans="1:25" ht="24">
      <c r="A66" s="3" t="s">
        <v>12</v>
      </c>
      <c r="B66" s="9">
        <v>3</v>
      </c>
      <c r="C66" s="10">
        <v>0.375</v>
      </c>
      <c r="D66" s="11">
        <v>5</v>
      </c>
      <c r="E66" s="10">
        <v>0.625</v>
      </c>
      <c r="F66" s="11">
        <v>4</v>
      </c>
      <c r="G66" s="10">
        <v>0.5</v>
      </c>
      <c r="H66" s="11">
        <v>2</v>
      </c>
      <c r="I66" s="10">
        <v>0.25</v>
      </c>
      <c r="J66" s="11">
        <v>0</v>
      </c>
      <c r="K66" s="10">
        <v>0</v>
      </c>
      <c r="L66" s="11">
        <v>1</v>
      </c>
      <c r="M66" s="10">
        <v>0.125</v>
      </c>
      <c r="N66" s="11">
        <v>0</v>
      </c>
      <c r="O66" s="10">
        <v>0</v>
      </c>
      <c r="P66" s="11">
        <v>1</v>
      </c>
      <c r="Q66" s="12">
        <v>0.125</v>
      </c>
    </row>
    <row r="67" spans="1:25" ht="15" customHeight="1">
      <c r="A67" s="4" t="s">
        <v>13</v>
      </c>
      <c r="B67" s="13">
        <v>91</v>
      </c>
      <c r="C67" s="14">
        <v>0.77118644067796605</v>
      </c>
      <c r="D67" s="15">
        <v>27</v>
      </c>
      <c r="E67" s="14">
        <v>0.2288135593220339</v>
      </c>
      <c r="F67" s="15">
        <v>65</v>
      </c>
      <c r="G67" s="14">
        <v>0.55084745762711862</v>
      </c>
      <c r="H67" s="15">
        <v>11</v>
      </c>
      <c r="I67" s="14">
        <v>9.3220338983050849E-2</v>
      </c>
      <c r="J67" s="15">
        <v>14</v>
      </c>
      <c r="K67" s="14">
        <v>0.11864406779661017</v>
      </c>
      <c r="L67" s="15">
        <v>11</v>
      </c>
      <c r="M67" s="14">
        <v>9.3220338983050849E-2</v>
      </c>
      <c r="N67" s="15">
        <v>5</v>
      </c>
      <c r="O67" s="14">
        <v>4.2372881355932208E-2</v>
      </c>
      <c r="P67" s="15">
        <v>12</v>
      </c>
      <c r="Q67" s="16">
        <v>0.10169491525423728</v>
      </c>
    </row>
    <row r="70" spans="1:25" ht="18">
      <c r="A70" s="1"/>
    </row>
    <row r="72" spans="1:25" ht="18" customHeight="1">
      <c r="A72" s="291" t="s">
        <v>460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</row>
    <row r="73" spans="1:25" ht="15" customHeight="1">
      <c r="A73" s="292"/>
      <c r="B73" s="295" t="s">
        <v>38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7"/>
    </row>
    <row r="74" spans="1:25" ht="64.5" customHeight="1">
      <c r="A74" s="293"/>
      <c r="B74" s="298" t="s">
        <v>39</v>
      </c>
      <c r="C74" s="299"/>
      <c r="D74" s="299" t="s">
        <v>40</v>
      </c>
      <c r="E74" s="299"/>
      <c r="F74" s="299" t="s">
        <v>41</v>
      </c>
      <c r="G74" s="299"/>
      <c r="H74" s="299" t="s">
        <v>42</v>
      </c>
      <c r="I74" s="299"/>
      <c r="J74" s="299" t="s">
        <v>43</v>
      </c>
      <c r="K74" s="299"/>
      <c r="L74" s="299" t="s">
        <v>44</v>
      </c>
      <c r="M74" s="299"/>
      <c r="N74" s="299" t="s">
        <v>45</v>
      </c>
      <c r="O74" s="299"/>
      <c r="P74" s="299" t="s">
        <v>46</v>
      </c>
      <c r="Q74" s="299"/>
      <c r="R74" s="299" t="s">
        <v>47</v>
      </c>
      <c r="S74" s="299"/>
      <c r="T74" s="299" t="s">
        <v>48</v>
      </c>
      <c r="U74" s="299"/>
      <c r="V74" s="299" t="s">
        <v>49</v>
      </c>
      <c r="W74" s="299"/>
      <c r="X74" s="299" t="s">
        <v>50</v>
      </c>
      <c r="Y74" s="300"/>
    </row>
    <row r="75" spans="1:25" ht="15" customHeight="1">
      <c r="A75" s="294"/>
      <c r="B75" s="55" t="s">
        <v>4</v>
      </c>
      <c r="C75" s="56" t="s">
        <v>5</v>
      </c>
      <c r="D75" s="56" t="s">
        <v>4</v>
      </c>
      <c r="E75" s="56" t="s">
        <v>5</v>
      </c>
      <c r="F75" s="56" t="s">
        <v>4</v>
      </c>
      <c r="G75" s="56" t="s">
        <v>5</v>
      </c>
      <c r="H75" s="56" t="s">
        <v>4</v>
      </c>
      <c r="I75" s="56" t="s">
        <v>5</v>
      </c>
      <c r="J75" s="56" t="s">
        <v>4</v>
      </c>
      <c r="K75" s="56" t="s">
        <v>5</v>
      </c>
      <c r="L75" s="56" t="s">
        <v>4</v>
      </c>
      <c r="M75" s="56" t="s">
        <v>5</v>
      </c>
      <c r="N75" s="56" t="s">
        <v>4</v>
      </c>
      <c r="O75" s="56" t="s">
        <v>5</v>
      </c>
      <c r="P75" s="56" t="s">
        <v>4</v>
      </c>
      <c r="Q75" s="56" t="s">
        <v>5</v>
      </c>
      <c r="R75" s="56" t="s">
        <v>4</v>
      </c>
      <c r="S75" s="56" t="s">
        <v>5</v>
      </c>
      <c r="T75" s="56" t="s">
        <v>4</v>
      </c>
      <c r="U75" s="56" t="s">
        <v>5</v>
      </c>
      <c r="V75" s="56" t="s">
        <v>4</v>
      </c>
      <c r="W75" s="56" t="s">
        <v>5</v>
      </c>
      <c r="X75" s="56" t="s">
        <v>4</v>
      </c>
      <c r="Y75" s="57" t="s">
        <v>5</v>
      </c>
    </row>
    <row r="76" spans="1:25" ht="24">
      <c r="A76" s="2" t="s">
        <v>6</v>
      </c>
      <c r="B76" s="5">
        <v>4</v>
      </c>
      <c r="C76" s="6">
        <v>0.57142857142857151</v>
      </c>
      <c r="D76" s="7">
        <v>1</v>
      </c>
      <c r="E76" s="6">
        <v>0.14285714285714288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  <c r="N76" s="7">
        <v>0</v>
      </c>
      <c r="O76" s="6">
        <v>0</v>
      </c>
      <c r="P76" s="7">
        <v>0</v>
      </c>
      <c r="Q76" s="6">
        <v>0</v>
      </c>
      <c r="R76" s="7">
        <v>0</v>
      </c>
      <c r="S76" s="6">
        <v>0</v>
      </c>
      <c r="T76" s="7">
        <v>0</v>
      </c>
      <c r="U76" s="6">
        <v>0</v>
      </c>
      <c r="V76" s="7">
        <v>2</v>
      </c>
      <c r="W76" s="6">
        <v>0.28571428571428575</v>
      </c>
      <c r="X76" s="7">
        <v>0</v>
      </c>
      <c r="Y76" s="8">
        <v>0</v>
      </c>
    </row>
    <row r="77" spans="1:25" ht="24.75" customHeight="1">
      <c r="A77" s="3" t="s">
        <v>7</v>
      </c>
      <c r="B77" s="9">
        <v>9</v>
      </c>
      <c r="C77" s="10">
        <v>0.34615384615384615</v>
      </c>
      <c r="D77" s="11">
        <v>0</v>
      </c>
      <c r="E77" s="10">
        <v>0</v>
      </c>
      <c r="F77" s="11">
        <v>0</v>
      </c>
      <c r="G77" s="10">
        <v>0</v>
      </c>
      <c r="H77" s="11">
        <v>0</v>
      </c>
      <c r="I77" s="10">
        <v>0</v>
      </c>
      <c r="J77" s="11">
        <v>1</v>
      </c>
      <c r="K77" s="10">
        <v>3.8461538461538464E-2</v>
      </c>
      <c r="L77" s="11">
        <v>0</v>
      </c>
      <c r="M77" s="10">
        <v>0</v>
      </c>
      <c r="N77" s="11">
        <v>2</v>
      </c>
      <c r="O77" s="10">
        <v>7.6923076923076927E-2</v>
      </c>
      <c r="P77" s="11">
        <v>1</v>
      </c>
      <c r="Q77" s="10">
        <v>3.8461538461538464E-2</v>
      </c>
      <c r="R77" s="11">
        <v>2</v>
      </c>
      <c r="S77" s="10">
        <v>7.6923076923076927E-2</v>
      </c>
      <c r="T77" s="11">
        <v>0</v>
      </c>
      <c r="U77" s="10">
        <v>0</v>
      </c>
      <c r="V77" s="11">
        <v>11</v>
      </c>
      <c r="W77" s="10">
        <v>0.42307692307692307</v>
      </c>
      <c r="X77" s="11">
        <v>0</v>
      </c>
      <c r="Y77" s="12">
        <v>0</v>
      </c>
    </row>
    <row r="78" spans="1:25" ht="24">
      <c r="A78" s="3" t="s">
        <v>8</v>
      </c>
      <c r="B78" s="9">
        <v>6</v>
      </c>
      <c r="C78" s="10">
        <v>0.46153846153846151</v>
      </c>
      <c r="D78" s="11">
        <v>0</v>
      </c>
      <c r="E78" s="10">
        <v>0</v>
      </c>
      <c r="F78" s="11">
        <v>0</v>
      </c>
      <c r="G78" s="10">
        <v>0</v>
      </c>
      <c r="H78" s="11">
        <v>0</v>
      </c>
      <c r="I78" s="10">
        <v>0</v>
      </c>
      <c r="J78" s="11">
        <v>0</v>
      </c>
      <c r="K78" s="10">
        <v>0</v>
      </c>
      <c r="L78" s="11">
        <v>0</v>
      </c>
      <c r="M78" s="10">
        <v>0</v>
      </c>
      <c r="N78" s="11">
        <v>1</v>
      </c>
      <c r="O78" s="10">
        <v>7.6923076923076927E-2</v>
      </c>
      <c r="P78" s="11">
        <v>1</v>
      </c>
      <c r="Q78" s="10">
        <v>7.6923076923076927E-2</v>
      </c>
      <c r="R78" s="11">
        <v>0</v>
      </c>
      <c r="S78" s="10">
        <v>0</v>
      </c>
      <c r="T78" s="11">
        <v>0</v>
      </c>
      <c r="U78" s="10">
        <v>0</v>
      </c>
      <c r="V78" s="11">
        <v>5</v>
      </c>
      <c r="W78" s="10">
        <v>0.38461538461538458</v>
      </c>
      <c r="X78" s="11">
        <v>0</v>
      </c>
      <c r="Y78" s="12">
        <v>0</v>
      </c>
    </row>
    <row r="79" spans="1:25" ht="24">
      <c r="A79" s="3" t="s">
        <v>9</v>
      </c>
      <c r="B79" s="9">
        <v>8</v>
      </c>
      <c r="C79" s="10">
        <v>0.4210526315789474</v>
      </c>
      <c r="D79" s="11">
        <v>0</v>
      </c>
      <c r="E79" s="10">
        <v>0</v>
      </c>
      <c r="F79" s="11">
        <v>1</v>
      </c>
      <c r="G79" s="10">
        <v>5.2631578947368425E-2</v>
      </c>
      <c r="H79" s="11">
        <v>1</v>
      </c>
      <c r="I79" s="10">
        <v>5.2631578947368425E-2</v>
      </c>
      <c r="J79" s="11">
        <v>1</v>
      </c>
      <c r="K79" s="10">
        <v>5.2631578947368425E-2</v>
      </c>
      <c r="L79" s="11">
        <v>2</v>
      </c>
      <c r="M79" s="10">
        <v>0.10526315789473685</v>
      </c>
      <c r="N79" s="11">
        <v>6</v>
      </c>
      <c r="O79" s="10">
        <v>0.31578947368421051</v>
      </c>
      <c r="P79" s="11">
        <v>0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W79" s="10">
        <v>0</v>
      </c>
      <c r="X79" s="11">
        <v>0</v>
      </c>
      <c r="Y79" s="12">
        <v>0</v>
      </c>
    </row>
    <row r="80" spans="1:25" ht="24">
      <c r="A80" s="3" t="s">
        <v>10</v>
      </c>
      <c r="B80" s="9">
        <v>3</v>
      </c>
      <c r="C80" s="10">
        <v>0.42857142857142855</v>
      </c>
      <c r="D80" s="11">
        <v>0</v>
      </c>
      <c r="E80" s="10">
        <v>0</v>
      </c>
      <c r="F80" s="11">
        <v>1</v>
      </c>
      <c r="G80" s="10">
        <v>0.14285714285714288</v>
      </c>
      <c r="H80" s="11">
        <v>0</v>
      </c>
      <c r="I80" s="10">
        <v>0</v>
      </c>
      <c r="J80" s="11">
        <v>0</v>
      </c>
      <c r="K80" s="10">
        <v>0</v>
      </c>
      <c r="L80" s="11">
        <v>0</v>
      </c>
      <c r="M80" s="10">
        <v>0</v>
      </c>
      <c r="N80" s="11">
        <v>1</v>
      </c>
      <c r="O80" s="10">
        <v>0.14285714285714288</v>
      </c>
      <c r="P80" s="11">
        <v>0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1</v>
      </c>
      <c r="W80" s="10">
        <v>0.14285714285714288</v>
      </c>
      <c r="X80" s="11">
        <v>1</v>
      </c>
      <c r="Y80" s="12">
        <v>0.14285714285714288</v>
      </c>
    </row>
    <row r="81" spans="1:25" ht="24">
      <c r="A81" s="3" t="s">
        <v>11</v>
      </c>
      <c r="B81" s="9">
        <v>16</v>
      </c>
      <c r="C81" s="10">
        <v>0.4210526315789474</v>
      </c>
      <c r="D81" s="11">
        <v>0</v>
      </c>
      <c r="E81" s="10">
        <v>0</v>
      </c>
      <c r="F81" s="11">
        <v>0</v>
      </c>
      <c r="G81" s="10">
        <v>0</v>
      </c>
      <c r="H81" s="11">
        <v>0</v>
      </c>
      <c r="I81" s="10">
        <v>0</v>
      </c>
      <c r="J81" s="11">
        <v>3</v>
      </c>
      <c r="K81" s="10">
        <v>7.8947368421052627E-2</v>
      </c>
      <c r="L81" s="11">
        <v>0</v>
      </c>
      <c r="M81" s="10">
        <v>0</v>
      </c>
      <c r="N81" s="11">
        <v>4</v>
      </c>
      <c r="O81" s="10">
        <v>0.10526315789473685</v>
      </c>
      <c r="P81" s="11">
        <v>3</v>
      </c>
      <c r="Q81" s="10">
        <v>7.8947368421052627E-2</v>
      </c>
      <c r="R81" s="11">
        <v>1</v>
      </c>
      <c r="S81" s="10">
        <v>2.6315789473684213E-2</v>
      </c>
      <c r="T81" s="11">
        <v>0</v>
      </c>
      <c r="U81" s="10">
        <v>0</v>
      </c>
      <c r="V81" s="11">
        <v>9</v>
      </c>
      <c r="W81" s="10">
        <v>0.23684210526315791</v>
      </c>
      <c r="X81" s="11">
        <v>2</v>
      </c>
      <c r="Y81" s="12">
        <v>5.2631578947368425E-2</v>
      </c>
    </row>
    <row r="82" spans="1:25" ht="24">
      <c r="A82" s="3" t="s">
        <v>12</v>
      </c>
      <c r="B82" s="9">
        <v>3</v>
      </c>
      <c r="C82" s="10">
        <v>0.375</v>
      </c>
      <c r="D82" s="11">
        <v>0</v>
      </c>
      <c r="E82" s="10">
        <v>0</v>
      </c>
      <c r="F82" s="11">
        <v>0</v>
      </c>
      <c r="G82" s="10">
        <v>0</v>
      </c>
      <c r="H82" s="11">
        <v>0</v>
      </c>
      <c r="I82" s="10">
        <v>0</v>
      </c>
      <c r="J82" s="11">
        <v>0</v>
      </c>
      <c r="K82" s="10">
        <v>0</v>
      </c>
      <c r="L82" s="11">
        <v>0</v>
      </c>
      <c r="M82" s="10">
        <v>0</v>
      </c>
      <c r="N82" s="11">
        <v>0</v>
      </c>
      <c r="O82" s="10">
        <v>0</v>
      </c>
      <c r="P82" s="11">
        <v>2</v>
      </c>
      <c r="Q82" s="10">
        <v>0.25</v>
      </c>
      <c r="R82" s="11">
        <v>0</v>
      </c>
      <c r="S82" s="10">
        <v>0</v>
      </c>
      <c r="T82" s="11">
        <v>0</v>
      </c>
      <c r="U82" s="10">
        <v>0</v>
      </c>
      <c r="V82" s="11">
        <v>3</v>
      </c>
      <c r="W82" s="10">
        <v>0.375</v>
      </c>
      <c r="X82" s="11">
        <v>0</v>
      </c>
      <c r="Y82" s="12">
        <v>0</v>
      </c>
    </row>
    <row r="83" spans="1:25" ht="15" customHeight="1">
      <c r="A83" s="4" t="s">
        <v>13</v>
      </c>
      <c r="B83" s="13">
        <v>49</v>
      </c>
      <c r="C83" s="14">
        <v>0.4152542372881356</v>
      </c>
      <c r="D83" s="15">
        <v>1</v>
      </c>
      <c r="E83" s="17">
        <v>8.4745762711864406E-3</v>
      </c>
      <c r="F83" s="15">
        <v>2</v>
      </c>
      <c r="G83" s="14">
        <v>1.6949152542372881E-2</v>
      </c>
      <c r="H83" s="15">
        <v>1</v>
      </c>
      <c r="I83" s="17">
        <v>8.4745762711864406E-3</v>
      </c>
      <c r="J83" s="15">
        <v>5</v>
      </c>
      <c r="K83" s="14">
        <v>4.2372881355932208E-2</v>
      </c>
      <c r="L83" s="15">
        <v>2</v>
      </c>
      <c r="M83" s="14">
        <v>1.6949152542372881E-2</v>
      </c>
      <c r="N83" s="15">
        <v>14</v>
      </c>
      <c r="O83" s="14">
        <v>0.11864406779661017</v>
      </c>
      <c r="P83" s="15">
        <v>7</v>
      </c>
      <c r="Q83" s="14">
        <v>5.9322033898305086E-2</v>
      </c>
      <c r="R83" s="15">
        <v>3</v>
      </c>
      <c r="S83" s="14">
        <v>2.542372881355932E-2</v>
      </c>
      <c r="T83" s="15">
        <v>0</v>
      </c>
      <c r="U83" s="14">
        <v>0</v>
      </c>
      <c r="V83" s="15">
        <v>31</v>
      </c>
      <c r="W83" s="14">
        <v>0.26271186440677963</v>
      </c>
      <c r="X83" s="15">
        <v>3</v>
      </c>
      <c r="Y83" s="16">
        <v>2.542372881355932E-2</v>
      </c>
    </row>
    <row r="86" spans="1:25" ht="23.25">
      <c r="A86" s="58" t="s">
        <v>271</v>
      </c>
    </row>
    <row r="88" spans="1:25" ht="18" customHeight="1" thickBot="1">
      <c r="A88" s="317" t="s">
        <v>51</v>
      </c>
      <c r="B88" s="317"/>
      <c r="C88" s="317"/>
      <c r="D88" s="317"/>
      <c r="E88" s="317"/>
      <c r="F88" s="317"/>
      <c r="G88" s="317"/>
      <c r="H88" s="317"/>
      <c r="I88" s="317"/>
      <c r="J88" s="317"/>
      <c r="K88" s="317"/>
    </row>
    <row r="89" spans="1:25" ht="15" customHeight="1" thickTop="1">
      <c r="A89" s="292"/>
      <c r="B89" s="314" t="s">
        <v>285</v>
      </c>
      <c r="C89" s="315"/>
      <c r="D89" s="315"/>
      <c r="E89" s="315"/>
      <c r="F89" s="315"/>
      <c r="G89" s="315"/>
      <c r="H89" s="315"/>
      <c r="I89" s="315"/>
      <c r="J89" s="315"/>
      <c r="K89" s="316"/>
    </row>
    <row r="90" spans="1:25" ht="15" customHeight="1">
      <c r="A90" s="293"/>
      <c r="B90" s="313" t="s">
        <v>284</v>
      </c>
      <c r="C90" s="299"/>
      <c r="D90" s="313" t="s">
        <v>283</v>
      </c>
      <c r="E90" s="299"/>
      <c r="F90" s="313" t="s">
        <v>282</v>
      </c>
      <c r="G90" s="299"/>
      <c r="H90" s="313" t="s">
        <v>281</v>
      </c>
      <c r="I90" s="299"/>
      <c r="J90" s="313" t="s">
        <v>280</v>
      </c>
      <c r="K90" s="300"/>
    </row>
    <row r="91" spans="1:25" ht="15" customHeight="1" thickBot="1">
      <c r="A91" s="294"/>
      <c r="B91" s="56" t="s">
        <v>4</v>
      </c>
      <c r="C91" s="56" t="s">
        <v>5</v>
      </c>
      <c r="D91" s="56" t="s">
        <v>4</v>
      </c>
      <c r="E91" s="56" t="s">
        <v>5</v>
      </c>
      <c r="F91" s="56" t="s">
        <v>4</v>
      </c>
      <c r="G91" s="56" t="s">
        <v>5</v>
      </c>
      <c r="H91" s="56" t="s">
        <v>4</v>
      </c>
      <c r="I91" s="56" t="s">
        <v>5</v>
      </c>
      <c r="J91" s="56" t="s">
        <v>4</v>
      </c>
      <c r="K91" s="57" t="s">
        <v>5</v>
      </c>
    </row>
    <row r="92" spans="1:25" ht="24.75" thickTop="1">
      <c r="A92" s="2" t="s">
        <v>6</v>
      </c>
      <c r="B92" s="7">
        <v>5</v>
      </c>
      <c r="C92" s="6">
        <v>0.71399999999999997</v>
      </c>
      <c r="D92" s="7">
        <v>0</v>
      </c>
      <c r="E92" s="6">
        <v>0</v>
      </c>
      <c r="F92" s="7">
        <v>2</v>
      </c>
      <c r="G92" s="6">
        <v>0.28571428571428575</v>
      </c>
      <c r="H92" s="7">
        <v>0</v>
      </c>
      <c r="I92" s="6">
        <v>0</v>
      </c>
      <c r="J92" s="7">
        <v>0</v>
      </c>
      <c r="K92" s="8">
        <v>0</v>
      </c>
    </row>
    <row r="93" spans="1:25" ht="24.75" customHeight="1">
      <c r="A93" s="3" t="s">
        <v>7</v>
      </c>
      <c r="B93" s="11">
        <v>10</v>
      </c>
      <c r="C93" s="10">
        <v>0.38500000000000001</v>
      </c>
      <c r="D93" s="11">
        <v>4</v>
      </c>
      <c r="E93" s="10">
        <v>0.15384615384615385</v>
      </c>
      <c r="F93" s="11">
        <v>6</v>
      </c>
      <c r="G93" s="10">
        <v>0.23076923076923075</v>
      </c>
      <c r="H93" s="11">
        <v>6</v>
      </c>
      <c r="I93" s="10">
        <v>0.23076923076923075</v>
      </c>
      <c r="J93" s="11">
        <v>0</v>
      </c>
      <c r="K93" s="12">
        <v>0</v>
      </c>
    </row>
    <row r="94" spans="1:25" ht="24">
      <c r="A94" s="3" t="s">
        <v>8</v>
      </c>
      <c r="B94" s="11">
        <v>6</v>
      </c>
      <c r="C94" s="10">
        <v>0.46200000000000002</v>
      </c>
      <c r="D94" s="11">
        <v>2</v>
      </c>
      <c r="E94" s="10">
        <v>0.15384615384615385</v>
      </c>
      <c r="F94" s="11">
        <v>1</v>
      </c>
      <c r="G94" s="10">
        <v>7.6923076923076927E-2</v>
      </c>
      <c r="H94" s="11">
        <v>4</v>
      </c>
      <c r="I94" s="10">
        <v>0.30769230769230771</v>
      </c>
      <c r="J94" s="11">
        <v>0</v>
      </c>
      <c r="K94" s="12">
        <v>0</v>
      </c>
    </row>
    <row r="95" spans="1:25" ht="24">
      <c r="A95" s="3" t="s">
        <v>9</v>
      </c>
      <c r="B95" s="11">
        <v>7</v>
      </c>
      <c r="C95" s="10">
        <v>0.36799999999999999</v>
      </c>
      <c r="D95" s="11">
        <v>3</v>
      </c>
      <c r="E95" s="10">
        <v>0.15789473684210525</v>
      </c>
      <c r="F95" s="11">
        <v>6</v>
      </c>
      <c r="G95" s="10">
        <v>0.31578947368421051</v>
      </c>
      <c r="H95" s="11">
        <v>2</v>
      </c>
      <c r="I95" s="10">
        <v>0.10526315789473685</v>
      </c>
      <c r="J95" s="11">
        <v>1</v>
      </c>
      <c r="K95" s="12">
        <v>5.2631578947368425E-2</v>
      </c>
    </row>
    <row r="96" spans="1:25" ht="24">
      <c r="A96" s="3" t="s">
        <v>10</v>
      </c>
      <c r="B96" s="11">
        <v>4</v>
      </c>
      <c r="C96" s="10">
        <v>0.57099999999999995</v>
      </c>
      <c r="D96" s="11">
        <v>0</v>
      </c>
      <c r="E96" s="10">
        <v>0</v>
      </c>
      <c r="F96" s="11">
        <v>1</v>
      </c>
      <c r="G96" s="10">
        <v>0.14285714285714288</v>
      </c>
      <c r="H96" s="11">
        <v>2</v>
      </c>
      <c r="I96" s="10">
        <v>0.28571428571428575</v>
      </c>
      <c r="J96" s="11">
        <v>0</v>
      </c>
      <c r="K96" s="12">
        <v>0</v>
      </c>
    </row>
    <row r="97" spans="1:14" ht="24">
      <c r="A97" s="3" t="s">
        <v>11</v>
      </c>
      <c r="B97" s="11">
        <v>17</v>
      </c>
      <c r="C97" s="10">
        <v>0.44700000000000001</v>
      </c>
      <c r="D97" s="11">
        <v>5</v>
      </c>
      <c r="E97" s="10">
        <v>0.13157894736842105</v>
      </c>
      <c r="F97" s="11">
        <v>7</v>
      </c>
      <c r="G97" s="10">
        <v>0.18421052631578949</v>
      </c>
      <c r="H97" s="11">
        <v>9</v>
      </c>
      <c r="I97" s="10">
        <v>0.23684210526315791</v>
      </c>
      <c r="J97" s="11">
        <v>0</v>
      </c>
      <c r="K97" s="12">
        <v>0</v>
      </c>
    </row>
    <row r="98" spans="1:14" ht="24">
      <c r="A98" s="3" t="s">
        <v>12</v>
      </c>
      <c r="B98" s="11">
        <v>7</v>
      </c>
      <c r="C98" s="10">
        <v>0.875</v>
      </c>
      <c r="D98" s="11">
        <v>0</v>
      </c>
      <c r="E98" s="10">
        <v>0</v>
      </c>
      <c r="F98" s="11">
        <v>1</v>
      </c>
      <c r="G98" s="10">
        <v>0.125</v>
      </c>
      <c r="H98" s="11">
        <v>0</v>
      </c>
      <c r="I98" s="10">
        <v>0</v>
      </c>
      <c r="J98" s="11">
        <v>0</v>
      </c>
      <c r="K98" s="12">
        <v>0</v>
      </c>
    </row>
    <row r="99" spans="1:14" ht="15" customHeight="1" thickBot="1">
      <c r="A99" s="4" t="s">
        <v>13</v>
      </c>
      <c r="B99" s="15">
        <v>56</v>
      </c>
      <c r="C99" s="14">
        <v>0.47499999999999998</v>
      </c>
      <c r="D99" s="15">
        <v>14</v>
      </c>
      <c r="E99" s="14">
        <v>0.11864406779661017</v>
      </c>
      <c r="F99" s="15">
        <v>24</v>
      </c>
      <c r="G99" s="14">
        <v>0.20338983050847456</v>
      </c>
      <c r="H99" s="15">
        <v>23</v>
      </c>
      <c r="I99" s="14">
        <v>0.19491525423728814</v>
      </c>
      <c r="J99" s="15">
        <v>1</v>
      </c>
      <c r="K99" s="18">
        <v>8.4745762711864406E-3</v>
      </c>
    </row>
    <row r="100" spans="1:14" ht="15.75" thickTop="1"/>
    <row r="102" spans="1:14" ht="15.75" thickBot="1">
      <c r="A102" s="301" t="s">
        <v>289</v>
      </c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126"/>
    </row>
    <row r="103" spans="1:14" ht="15.75" customHeight="1" thickTop="1">
      <c r="A103" s="302"/>
      <c r="B103" s="305" t="s">
        <v>53</v>
      </c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7"/>
      <c r="N103" s="126"/>
    </row>
    <row r="104" spans="1:14" ht="20.25" customHeight="1">
      <c r="A104" s="303"/>
      <c r="B104" s="308" t="s">
        <v>54</v>
      </c>
      <c r="C104" s="309"/>
      <c r="D104" s="309"/>
      <c r="E104" s="310"/>
      <c r="F104" s="311" t="s">
        <v>55</v>
      </c>
      <c r="G104" s="309"/>
      <c r="H104" s="309"/>
      <c r="I104" s="310"/>
      <c r="J104" s="311" t="s">
        <v>56</v>
      </c>
      <c r="K104" s="309"/>
      <c r="L104" s="309"/>
      <c r="M104" s="312"/>
      <c r="N104" s="126"/>
    </row>
    <row r="105" spans="1:14" ht="24.75" customHeight="1">
      <c r="A105" s="303"/>
      <c r="B105" s="308" t="s">
        <v>57</v>
      </c>
      <c r="C105" s="309"/>
      <c r="D105" s="309"/>
      <c r="E105" s="310"/>
      <c r="F105" s="311" t="s">
        <v>57</v>
      </c>
      <c r="G105" s="309"/>
      <c r="H105" s="309"/>
      <c r="I105" s="310"/>
      <c r="J105" s="311" t="s">
        <v>57</v>
      </c>
      <c r="K105" s="309"/>
      <c r="L105" s="309"/>
      <c r="M105" s="312"/>
      <c r="N105" s="126"/>
    </row>
    <row r="106" spans="1:14" ht="25.5" customHeight="1">
      <c r="A106" s="303"/>
      <c r="B106" s="308" t="s">
        <v>290</v>
      </c>
      <c r="C106" s="310"/>
      <c r="D106" s="311" t="s">
        <v>291</v>
      </c>
      <c r="E106" s="310"/>
      <c r="F106" s="311" t="s">
        <v>290</v>
      </c>
      <c r="G106" s="310"/>
      <c r="H106" s="311" t="s">
        <v>291</v>
      </c>
      <c r="I106" s="310"/>
      <c r="J106" s="311" t="s">
        <v>290</v>
      </c>
      <c r="K106" s="310"/>
      <c r="L106" s="311" t="s">
        <v>291</v>
      </c>
      <c r="M106" s="312"/>
      <c r="N106" s="126"/>
    </row>
    <row r="107" spans="1:14" ht="15.75" thickBot="1">
      <c r="A107" s="304"/>
      <c r="B107" s="109" t="s">
        <v>4</v>
      </c>
      <c r="C107" s="110" t="s">
        <v>5</v>
      </c>
      <c r="D107" s="110" t="s">
        <v>4</v>
      </c>
      <c r="E107" s="110" t="s">
        <v>5</v>
      </c>
      <c r="F107" s="110" t="s">
        <v>4</v>
      </c>
      <c r="G107" s="110" t="s">
        <v>5</v>
      </c>
      <c r="H107" s="110" t="s">
        <v>4</v>
      </c>
      <c r="I107" s="110" t="s">
        <v>5</v>
      </c>
      <c r="J107" s="110" t="s">
        <v>4</v>
      </c>
      <c r="K107" s="110" t="s">
        <v>5</v>
      </c>
      <c r="L107" s="110" t="s">
        <v>4</v>
      </c>
      <c r="M107" s="245" t="s">
        <v>5</v>
      </c>
      <c r="N107" s="126"/>
    </row>
    <row r="108" spans="1:14" ht="24.75" thickTop="1">
      <c r="A108" s="246" t="s">
        <v>6</v>
      </c>
      <c r="B108" s="95">
        <v>2</v>
      </c>
      <c r="C108" s="96">
        <v>0.2857142857142857</v>
      </c>
      <c r="D108" s="97">
        <v>1</v>
      </c>
      <c r="E108" s="96">
        <v>0.14285714285714285</v>
      </c>
      <c r="F108" s="97">
        <v>0</v>
      </c>
      <c r="G108" s="96">
        <v>0</v>
      </c>
      <c r="H108" s="97">
        <v>3</v>
      </c>
      <c r="I108" s="96">
        <v>0.42857142857142855</v>
      </c>
      <c r="J108" s="97">
        <v>1</v>
      </c>
      <c r="K108" s="96">
        <v>0.14285714285714285</v>
      </c>
      <c r="L108" s="97">
        <v>0</v>
      </c>
      <c r="M108" s="96">
        <v>0</v>
      </c>
      <c r="N108" s="126"/>
    </row>
    <row r="109" spans="1:14" ht="36">
      <c r="A109" s="247" t="s">
        <v>7</v>
      </c>
      <c r="B109" s="100">
        <v>0</v>
      </c>
      <c r="C109" s="101">
        <v>0</v>
      </c>
      <c r="D109" s="102">
        <v>10</v>
      </c>
      <c r="E109" s="101">
        <v>0.38461538461538464</v>
      </c>
      <c r="F109" s="102">
        <v>2</v>
      </c>
      <c r="G109" s="101">
        <v>7.6923076923076927E-2</v>
      </c>
      <c r="H109" s="102">
        <v>2</v>
      </c>
      <c r="I109" s="101">
        <v>7.6923076923076927E-2</v>
      </c>
      <c r="J109" s="102">
        <v>7</v>
      </c>
      <c r="K109" s="101">
        <v>0.26923076923076922</v>
      </c>
      <c r="L109" s="102">
        <v>5</v>
      </c>
      <c r="M109" s="101">
        <v>0.19230769230769232</v>
      </c>
      <c r="N109" s="126"/>
    </row>
    <row r="110" spans="1:14" ht="24">
      <c r="A110" s="247" t="s">
        <v>8</v>
      </c>
      <c r="B110" s="100">
        <v>1</v>
      </c>
      <c r="C110" s="101">
        <v>7.6923076923076927E-2</v>
      </c>
      <c r="D110" s="102">
        <v>11</v>
      </c>
      <c r="E110" s="101">
        <v>0.84615384615384615</v>
      </c>
      <c r="F110" s="102">
        <v>0</v>
      </c>
      <c r="G110" s="101">
        <v>0</v>
      </c>
      <c r="H110" s="102">
        <v>0</v>
      </c>
      <c r="I110" s="101">
        <v>0</v>
      </c>
      <c r="J110" s="102">
        <v>1</v>
      </c>
      <c r="K110" s="101">
        <v>7.6923076923076927E-2</v>
      </c>
      <c r="L110" s="102">
        <v>0</v>
      </c>
      <c r="M110" s="101">
        <v>0</v>
      </c>
      <c r="N110" s="126"/>
    </row>
    <row r="111" spans="1:14" ht="24">
      <c r="A111" s="247" t="s">
        <v>9</v>
      </c>
      <c r="B111" s="100">
        <v>0</v>
      </c>
      <c r="C111" s="101">
        <v>0</v>
      </c>
      <c r="D111" s="102">
        <v>10</v>
      </c>
      <c r="E111" s="101">
        <v>0.52631578947368418</v>
      </c>
      <c r="F111" s="102">
        <v>2</v>
      </c>
      <c r="G111" s="101">
        <v>0.10526315789473684</v>
      </c>
      <c r="H111" s="102">
        <v>3</v>
      </c>
      <c r="I111" s="101">
        <v>0.15789473684210525</v>
      </c>
      <c r="J111" s="102">
        <v>1</v>
      </c>
      <c r="K111" s="101">
        <v>5.2631578947368418E-2</v>
      </c>
      <c r="L111" s="102">
        <v>3</v>
      </c>
      <c r="M111" s="101">
        <v>0.15789473684210525</v>
      </c>
      <c r="N111" s="126"/>
    </row>
    <row r="112" spans="1:14" ht="24">
      <c r="A112" s="247" t="s">
        <v>10</v>
      </c>
      <c r="B112" s="100">
        <v>0</v>
      </c>
      <c r="C112" s="101">
        <v>0</v>
      </c>
      <c r="D112" s="102">
        <v>3</v>
      </c>
      <c r="E112" s="101">
        <v>0.42857142857142855</v>
      </c>
      <c r="F112" s="102">
        <v>1</v>
      </c>
      <c r="G112" s="101">
        <v>0.14285714285714285</v>
      </c>
      <c r="H112" s="102">
        <v>0</v>
      </c>
      <c r="I112" s="101">
        <v>0</v>
      </c>
      <c r="J112" s="102">
        <v>2</v>
      </c>
      <c r="K112" s="101">
        <v>0.2857142857142857</v>
      </c>
      <c r="L112" s="102">
        <v>1</v>
      </c>
      <c r="M112" s="101">
        <v>0.14285714285714285</v>
      </c>
      <c r="N112" s="126"/>
    </row>
    <row r="113" spans="1:14" ht="24">
      <c r="A113" s="247" t="s">
        <v>11</v>
      </c>
      <c r="B113" s="100">
        <v>3</v>
      </c>
      <c r="C113" s="101">
        <v>7.8947368421052627E-2</v>
      </c>
      <c r="D113" s="102">
        <v>30</v>
      </c>
      <c r="E113" s="101">
        <v>0.78947368421052633</v>
      </c>
      <c r="F113" s="102">
        <v>0</v>
      </c>
      <c r="G113" s="101">
        <v>0</v>
      </c>
      <c r="H113" s="102">
        <v>0</v>
      </c>
      <c r="I113" s="101">
        <v>0</v>
      </c>
      <c r="J113" s="102">
        <v>4</v>
      </c>
      <c r="K113" s="101">
        <v>0.10526315789473684</v>
      </c>
      <c r="L113" s="102">
        <v>1</v>
      </c>
      <c r="M113" s="101">
        <v>2.6315789473684209E-2</v>
      </c>
      <c r="N113" s="126"/>
    </row>
    <row r="114" spans="1:14" ht="24">
      <c r="A114" s="247" t="s">
        <v>12</v>
      </c>
      <c r="B114" s="100">
        <v>2</v>
      </c>
      <c r="C114" s="101">
        <v>0.25</v>
      </c>
      <c r="D114" s="102">
        <v>3</v>
      </c>
      <c r="E114" s="101">
        <v>0.375</v>
      </c>
      <c r="F114" s="102">
        <v>0</v>
      </c>
      <c r="G114" s="101">
        <v>0</v>
      </c>
      <c r="H114" s="102">
        <v>1</v>
      </c>
      <c r="I114" s="101">
        <v>0.125</v>
      </c>
      <c r="J114" s="102">
        <v>2</v>
      </c>
      <c r="K114" s="101">
        <v>0.25</v>
      </c>
      <c r="L114" s="102">
        <v>0</v>
      </c>
      <c r="M114" s="101">
        <v>0</v>
      </c>
      <c r="N114" s="126"/>
    </row>
    <row r="115" spans="1:14" ht="15.75" thickBot="1">
      <c r="A115" s="248" t="s">
        <v>13</v>
      </c>
      <c r="B115" s="249">
        <v>8</v>
      </c>
      <c r="C115" s="250">
        <v>6.7796610169491525E-2</v>
      </c>
      <c r="D115" s="251">
        <v>68</v>
      </c>
      <c r="E115" s="250">
        <v>0.57627118644067798</v>
      </c>
      <c r="F115" s="251">
        <v>5</v>
      </c>
      <c r="G115" s="250">
        <v>4.2372881355932202E-2</v>
      </c>
      <c r="H115" s="251">
        <v>9</v>
      </c>
      <c r="I115" s="250">
        <v>7.6271186440677971E-2</v>
      </c>
      <c r="J115" s="251">
        <v>18</v>
      </c>
      <c r="K115" s="250">
        <v>0.15254237288135594</v>
      </c>
      <c r="L115" s="251">
        <v>10</v>
      </c>
      <c r="M115" s="250">
        <v>8.4745762711864403E-2</v>
      </c>
      <c r="N115" s="126"/>
    </row>
    <row r="116" spans="1:14" ht="15.75" thickTop="1">
      <c r="A116" s="241"/>
      <c r="B116" s="242"/>
      <c r="C116" s="243"/>
      <c r="D116" s="242"/>
      <c r="E116" s="243"/>
      <c r="F116" s="242"/>
      <c r="G116" s="243"/>
      <c r="H116" s="242"/>
      <c r="I116" s="243"/>
      <c r="J116" s="242"/>
      <c r="K116" s="243"/>
      <c r="L116" s="242"/>
      <c r="M116" s="243"/>
    </row>
    <row r="118" spans="1:14" ht="18" customHeight="1">
      <c r="A118" s="291" t="s">
        <v>58</v>
      </c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1:14" ht="15" customHeight="1">
      <c r="A119" s="292"/>
      <c r="B119" s="295" t="s">
        <v>59</v>
      </c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1:14" ht="15" customHeight="1">
      <c r="A120" s="293"/>
      <c r="B120" s="298" t="s">
        <v>60</v>
      </c>
      <c r="C120" s="299"/>
      <c r="D120" s="299" t="s">
        <v>61</v>
      </c>
      <c r="E120" s="299"/>
      <c r="F120" s="299" t="s">
        <v>62</v>
      </c>
      <c r="G120" s="299"/>
      <c r="H120" s="299" t="s">
        <v>63</v>
      </c>
      <c r="I120" s="299"/>
      <c r="J120" s="299" t="s">
        <v>64</v>
      </c>
      <c r="K120" s="300"/>
    </row>
    <row r="121" spans="1:14" ht="15" customHeight="1">
      <c r="A121" s="294"/>
      <c r="B121" s="55" t="s">
        <v>4</v>
      </c>
      <c r="C121" s="56" t="s">
        <v>5</v>
      </c>
      <c r="D121" s="56" t="s">
        <v>4</v>
      </c>
      <c r="E121" s="56" t="s">
        <v>5</v>
      </c>
      <c r="F121" s="56" t="s">
        <v>4</v>
      </c>
      <c r="G121" s="56" t="s">
        <v>5</v>
      </c>
      <c r="H121" s="56" t="s">
        <v>4</v>
      </c>
      <c r="I121" s="56" t="s">
        <v>5</v>
      </c>
      <c r="J121" s="56" t="s">
        <v>4</v>
      </c>
      <c r="K121" s="57" t="s">
        <v>5</v>
      </c>
    </row>
    <row r="122" spans="1:14" ht="24">
      <c r="A122" s="2" t="s">
        <v>6</v>
      </c>
      <c r="B122" s="5">
        <v>5</v>
      </c>
      <c r="C122" s="6">
        <v>0.7142857142857143</v>
      </c>
      <c r="D122" s="7">
        <v>1</v>
      </c>
      <c r="E122" s="6">
        <v>0.14285714285714288</v>
      </c>
      <c r="F122" s="7">
        <v>1</v>
      </c>
      <c r="G122" s="6">
        <v>0.14285714285714288</v>
      </c>
      <c r="H122" s="7">
        <v>0</v>
      </c>
      <c r="I122" s="6">
        <v>0</v>
      </c>
      <c r="J122" s="7">
        <v>0</v>
      </c>
      <c r="K122" s="8">
        <v>0</v>
      </c>
    </row>
    <row r="123" spans="1:14" ht="28.5" customHeight="1">
      <c r="A123" s="3" t="s">
        <v>7</v>
      </c>
      <c r="B123" s="9">
        <v>17</v>
      </c>
      <c r="C123" s="10">
        <v>0.65384615384615385</v>
      </c>
      <c r="D123" s="11">
        <v>2</v>
      </c>
      <c r="E123" s="10">
        <v>7.6923076923076927E-2</v>
      </c>
      <c r="F123" s="11">
        <v>7</v>
      </c>
      <c r="G123" s="10">
        <v>0.26923076923076922</v>
      </c>
      <c r="H123" s="11">
        <v>0</v>
      </c>
      <c r="I123" s="10">
        <v>0</v>
      </c>
      <c r="J123" s="11">
        <v>0</v>
      </c>
      <c r="K123" s="12">
        <v>0</v>
      </c>
    </row>
    <row r="124" spans="1:14" ht="24">
      <c r="A124" s="3" t="s">
        <v>8</v>
      </c>
      <c r="B124" s="9">
        <v>9</v>
      </c>
      <c r="C124" s="10">
        <v>0.69230769230769229</v>
      </c>
      <c r="D124" s="11">
        <v>1</v>
      </c>
      <c r="E124" s="10">
        <v>7.6923076923076927E-2</v>
      </c>
      <c r="F124" s="11">
        <v>3</v>
      </c>
      <c r="G124" s="10">
        <v>0.23076923076923075</v>
      </c>
      <c r="H124" s="11">
        <v>0</v>
      </c>
      <c r="I124" s="10">
        <v>0</v>
      </c>
      <c r="J124" s="11">
        <v>0</v>
      </c>
      <c r="K124" s="12">
        <v>0</v>
      </c>
    </row>
    <row r="125" spans="1:14" ht="24">
      <c r="A125" s="3" t="s">
        <v>9</v>
      </c>
      <c r="B125" s="9">
        <v>14</v>
      </c>
      <c r="C125" s="10">
        <v>0.73684210526315796</v>
      </c>
      <c r="D125" s="11">
        <v>2</v>
      </c>
      <c r="E125" s="10">
        <v>0.10526315789473685</v>
      </c>
      <c r="F125" s="11">
        <v>3</v>
      </c>
      <c r="G125" s="10">
        <v>0.15789473684210525</v>
      </c>
      <c r="H125" s="11">
        <v>0</v>
      </c>
      <c r="I125" s="10">
        <v>0</v>
      </c>
      <c r="J125" s="11">
        <v>0</v>
      </c>
      <c r="K125" s="12">
        <v>0</v>
      </c>
    </row>
    <row r="126" spans="1:14" ht="24">
      <c r="A126" s="3" t="s">
        <v>10</v>
      </c>
      <c r="B126" s="9">
        <v>6</v>
      </c>
      <c r="C126" s="10">
        <v>0.8571428571428571</v>
      </c>
      <c r="D126" s="11">
        <v>0</v>
      </c>
      <c r="E126" s="10">
        <v>0</v>
      </c>
      <c r="F126" s="11">
        <v>1</v>
      </c>
      <c r="G126" s="10">
        <v>0.14285714285714288</v>
      </c>
      <c r="H126" s="11">
        <v>0</v>
      </c>
      <c r="I126" s="10">
        <v>0</v>
      </c>
      <c r="J126" s="11">
        <v>0</v>
      </c>
      <c r="K126" s="12">
        <v>0</v>
      </c>
    </row>
    <row r="127" spans="1:14" ht="24">
      <c r="A127" s="3" t="s">
        <v>11</v>
      </c>
      <c r="B127" s="9">
        <v>25</v>
      </c>
      <c r="C127" s="10">
        <v>0.6578947368421052</v>
      </c>
      <c r="D127" s="11">
        <v>2</v>
      </c>
      <c r="E127" s="10">
        <v>5.2631578947368425E-2</v>
      </c>
      <c r="F127" s="11">
        <v>10</v>
      </c>
      <c r="G127" s="10">
        <v>0.26315789473684209</v>
      </c>
      <c r="H127" s="11">
        <v>1</v>
      </c>
      <c r="I127" s="10">
        <v>2.6315789473684213E-2</v>
      </c>
      <c r="J127" s="11">
        <v>0</v>
      </c>
      <c r="K127" s="12">
        <v>0</v>
      </c>
    </row>
    <row r="128" spans="1:14" ht="24">
      <c r="A128" s="3" t="s">
        <v>12</v>
      </c>
      <c r="B128" s="9">
        <v>6</v>
      </c>
      <c r="C128" s="10">
        <v>0.75</v>
      </c>
      <c r="D128" s="11">
        <v>1</v>
      </c>
      <c r="E128" s="10">
        <v>0.125</v>
      </c>
      <c r="F128" s="11">
        <v>1</v>
      </c>
      <c r="G128" s="10">
        <v>0.125</v>
      </c>
      <c r="H128" s="11">
        <v>0</v>
      </c>
      <c r="I128" s="10">
        <v>0</v>
      </c>
      <c r="J128" s="11">
        <v>0</v>
      </c>
      <c r="K128" s="12">
        <v>0</v>
      </c>
    </row>
    <row r="129" spans="1:11" ht="15" customHeight="1">
      <c r="A129" s="4" t="s">
        <v>13</v>
      </c>
      <c r="B129" s="13">
        <v>82</v>
      </c>
      <c r="C129" s="14">
        <v>0.69491525423728817</v>
      </c>
      <c r="D129" s="15">
        <v>9</v>
      </c>
      <c r="E129" s="14">
        <v>7.6271186440677971E-2</v>
      </c>
      <c r="F129" s="15">
        <v>26</v>
      </c>
      <c r="G129" s="14">
        <v>0.22033898305084748</v>
      </c>
      <c r="H129" s="15">
        <v>1</v>
      </c>
      <c r="I129" s="17">
        <v>8.4745762711864406E-3</v>
      </c>
      <c r="J129" s="15">
        <v>0</v>
      </c>
      <c r="K129" s="16">
        <v>0</v>
      </c>
    </row>
    <row r="133" spans="1:11">
      <c r="A133" s="362" t="s">
        <v>461</v>
      </c>
    </row>
    <row r="134" spans="1:11" ht="18" customHeight="1" thickBot="1">
      <c r="A134" s="291" t="s">
        <v>65</v>
      </c>
      <c r="B134" s="291"/>
      <c r="C134" s="291"/>
      <c r="D134" s="291"/>
      <c r="E134" s="291"/>
    </row>
    <row r="135" spans="1:11" ht="15" customHeight="1">
      <c r="A135" s="292"/>
      <c r="B135" s="295" t="s">
        <v>66</v>
      </c>
      <c r="C135" s="296"/>
      <c r="D135" s="296"/>
      <c r="E135" s="297"/>
    </row>
    <row r="136" spans="1:11" ht="15" customHeight="1">
      <c r="A136" s="293"/>
      <c r="B136" s="298" t="s">
        <v>67</v>
      </c>
      <c r="C136" s="299"/>
      <c r="D136" s="299" t="s">
        <v>68</v>
      </c>
      <c r="E136" s="300"/>
    </row>
    <row r="137" spans="1:11" ht="15" customHeight="1">
      <c r="A137" s="294"/>
      <c r="B137" s="55" t="s">
        <v>4</v>
      </c>
      <c r="C137" s="56" t="s">
        <v>5</v>
      </c>
      <c r="D137" s="56" t="s">
        <v>4</v>
      </c>
      <c r="E137" s="57" t="s">
        <v>5</v>
      </c>
    </row>
    <row r="138" spans="1:11" ht="24">
      <c r="A138" s="2" t="s">
        <v>6</v>
      </c>
      <c r="B138" s="5">
        <v>1</v>
      </c>
      <c r="C138" s="6">
        <v>0.1111111111111111</v>
      </c>
      <c r="D138" s="7">
        <v>0</v>
      </c>
      <c r="E138" s="8">
        <v>0</v>
      </c>
    </row>
    <row r="139" spans="1:11" ht="24.75" customHeight="1">
      <c r="A139" s="3" t="s">
        <v>7</v>
      </c>
      <c r="B139" s="9">
        <v>2</v>
      </c>
      <c r="C139" s="10">
        <v>0.22222222222222221</v>
      </c>
      <c r="D139" s="11">
        <v>0</v>
      </c>
      <c r="E139" s="12">
        <v>0</v>
      </c>
    </row>
    <row r="140" spans="1:11" ht="24">
      <c r="A140" s="3" t="s">
        <v>8</v>
      </c>
      <c r="B140" s="9">
        <v>1</v>
      </c>
      <c r="C140" s="10">
        <v>0.1111111111111111</v>
      </c>
      <c r="D140" s="11">
        <v>0</v>
      </c>
      <c r="E140" s="12">
        <v>0</v>
      </c>
    </row>
    <row r="141" spans="1:11" ht="24">
      <c r="A141" s="3" t="s">
        <v>9</v>
      </c>
      <c r="B141" s="9">
        <v>2</v>
      </c>
      <c r="C141" s="10">
        <v>0.22222222222222221</v>
      </c>
      <c r="D141" s="11">
        <v>0</v>
      </c>
      <c r="E141" s="12">
        <v>0</v>
      </c>
    </row>
    <row r="142" spans="1:11" ht="24">
      <c r="A142" s="3" t="s">
        <v>11</v>
      </c>
      <c r="B142" s="9">
        <v>2</v>
      </c>
      <c r="C142" s="10">
        <v>0.22222222222222221</v>
      </c>
      <c r="D142" s="11">
        <v>0</v>
      </c>
      <c r="E142" s="12">
        <v>0</v>
      </c>
    </row>
    <row r="143" spans="1:11" ht="24">
      <c r="A143" s="3" t="s">
        <v>12</v>
      </c>
      <c r="B143" s="9">
        <v>0</v>
      </c>
      <c r="C143" s="10">
        <v>0</v>
      </c>
      <c r="D143" s="11">
        <v>1</v>
      </c>
      <c r="E143" s="12">
        <v>0.1111111111111111</v>
      </c>
    </row>
    <row r="144" spans="1:11" ht="15" customHeight="1">
      <c r="A144" s="4" t="s">
        <v>13</v>
      </c>
      <c r="B144" s="13">
        <v>8</v>
      </c>
      <c r="C144" s="14">
        <v>0.88888888888888884</v>
      </c>
      <c r="D144" s="15">
        <v>1</v>
      </c>
      <c r="E144" s="16">
        <v>0.1111111111111111</v>
      </c>
    </row>
    <row r="147" spans="1:5" ht="18">
      <c r="A147" s="1"/>
    </row>
    <row r="148" spans="1:5">
      <c r="A148" s="362" t="s">
        <v>462</v>
      </c>
    </row>
    <row r="149" spans="1:5" ht="18" customHeight="1">
      <c r="A149" s="291" t="s">
        <v>69</v>
      </c>
      <c r="B149" s="291"/>
      <c r="C149" s="291"/>
      <c r="D149" s="291"/>
      <c r="E149" s="291"/>
    </row>
    <row r="150" spans="1:5" ht="15" customHeight="1">
      <c r="A150" s="292"/>
      <c r="B150" s="295" t="s">
        <v>463</v>
      </c>
      <c r="C150" s="296"/>
      <c r="D150" s="296"/>
      <c r="E150" s="297"/>
    </row>
    <row r="151" spans="1:5" ht="15" customHeight="1">
      <c r="A151" s="293"/>
      <c r="B151" s="298" t="s">
        <v>29</v>
      </c>
      <c r="C151" s="299"/>
      <c r="D151" s="299" t="s">
        <v>30</v>
      </c>
      <c r="E151" s="300"/>
    </row>
    <row r="152" spans="1:5" ht="15" customHeight="1">
      <c r="A152" s="294"/>
      <c r="B152" s="55" t="s">
        <v>4</v>
      </c>
      <c r="C152" s="56" t="s">
        <v>5</v>
      </c>
      <c r="D152" s="56" t="s">
        <v>4</v>
      </c>
      <c r="E152" s="57" t="s">
        <v>5</v>
      </c>
    </row>
    <row r="153" spans="1:5" ht="24">
      <c r="A153" s="2" t="s">
        <v>6</v>
      </c>
      <c r="B153" s="5">
        <v>0</v>
      </c>
      <c r="C153" s="6">
        <v>0</v>
      </c>
      <c r="D153" s="7">
        <v>7</v>
      </c>
      <c r="E153" s="8">
        <v>1</v>
      </c>
    </row>
    <row r="154" spans="1:5" ht="27" customHeight="1">
      <c r="A154" s="3" t="s">
        <v>7</v>
      </c>
      <c r="B154" s="9">
        <v>4</v>
      </c>
      <c r="C154" s="10">
        <v>0.15384615384615385</v>
      </c>
      <c r="D154" s="11">
        <v>22</v>
      </c>
      <c r="E154" s="12">
        <v>0.84615384615384615</v>
      </c>
    </row>
    <row r="155" spans="1:5" ht="24">
      <c r="A155" s="3" t="s">
        <v>8</v>
      </c>
      <c r="B155" s="9">
        <v>0</v>
      </c>
      <c r="C155" s="10">
        <v>0</v>
      </c>
      <c r="D155" s="11">
        <v>13</v>
      </c>
      <c r="E155" s="12">
        <v>1</v>
      </c>
    </row>
    <row r="156" spans="1:5" ht="24">
      <c r="A156" s="3" t="s">
        <v>9</v>
      </c>
      <c r="B156" s="9">
        <v>4</v>
      </c>
      <c r="C156" s="10">
        <v>0.2105263157894737</v>
      </c>
      <c r="D156" s="11">
        <v>15</v>
      </c>
      <c r="E156" s="12">
        <v>0.78947368421052633</v>
      </c>
    </row>
    <row r="157" spans="1:5" ht="24">
      <c r="A157" s="3" t="s">
        <v>10</v>
      </c>
      <c r="B157" s="9">
        <v>1</v>
      </c>
      <c r="C157" s="10">
        <v>0.14285714285714288</v>
      </c>
      <c r="D157" s="11">
        <v>6</v>
      </c>
      <c r="E157" s="12">
        <v>0.8571428571428571</v>
      </c>
    </row>
    <row r="158" spans="1:5" ht="24">
      <c r="A158" s="3" t="s">
        <v>11</v>
      </c>
      <c r="B158" s="9">
        <v>4</v>
      </c>
      <c r="C158" s="10">
        <v>0.1081081081081081</v>
      </c>
      <c r="D158" s="11">
        <v>33</v>
      </c>
      <c r="E158" s="12">
        <v>0.89189189189189189</v>
      </c>
    </row>
    <row r="159" spans="1:5" ht="24">
      <c r="A159" s="3" t="s">
        <v>12</v>
      </c>
      <c r="B159" s="9">
        <v>1</v>
      </c>
      <c r="C159" s="10">
        <v>0.125</v>
      </c>
      <c r="D159" s="11">
        <v>7</v>
      </c>
      <c r="E159" s="12">
        <v>0.875</v>
      </c>
    </row>
    <row r="160" spans="1:5" ht="15" customHeight="1">
      <c r="A160" s="4" t="s">
        <v>13</v>
      </c>
      <c r="B160" s="13">
        <v>14</v>
      </c>
      <c r="C160" s="14">
        <v>0.11965811965811966</v>
      </c>
      <c r="D160" s="15">
        <v>103</v>
      </c>
      <c r="E160" s="16">
        <v>0.88034188034188032</v>
      </c>
    </row>
    <row r="163" spans="1:7" ht="18">
      <c r="A163" s="1"/>
    </row>
    <row r="164" spans="1:7">
      <c r="A164" s="362" t="s">
        <v>464</v>
      </c>
    </row>
    <row r="165" spans="1:7" ht="18" customHeight="1">
      <c r="A165" s="291" t="s">
        <v>71</v>
      </c>
      <c r="B165" s="291"/>
      <c r="C165" s="291"/>
      <c r="D165" s="291"/>
      <c r="E165" s="291"/>
      <c r="F165" s="291"/>
      <c r="G165" s="291"/>
    </row>
    <row r="166" spans="1:7" ht="15" customHeight="1">
      <c r="A166" s="292"/>
      <c r="B166" s="295" t="s">
        <v>72</v>
      </c>
      <c r="C166" s="296"/>
      <c r="D166" s="296"/>
      <c r="E166" s="296"/>
      <c r="F166" s="296"/>
      <c r="G166" s="297"/>
    </row>
    <row r="167" spans="1:7" ht="34.5" customHeight="1">
      <c r="A167" s="293"/>
      <c r="B167" s="298" t="s">
        <v>73</v>
      </c>
      <c r="C167" s="299"/>
      <c r="D167" s="299" t="s">
        <v>74</v>
      </c>
      <c r="E167" s="299"/>
      <c r="F167" s="299" t="s">
        <v>36</v>
      </c>
      <c r="G167" s="300"/>
    </row>
    <row r="168" spans="1:7" ht="15" customHeight="1">
      <c r="A168" s="294"/>
      <c r="B168" s="55" t="s">
        <v>4</v>
      </c>
      <c r="C168" s="56" t="s">
        <v>5</v>
      </c>
      <c r="D168" s="56" t="s">
        <v>4</v>
      </c>
      <c r="E168" s="56" t="s">
        <v>5</v>
      </c>
      <c r="F168" s="56" t="s">
        <v>4</v>
      </c>
      <c r="G168" s="57" t="s">
        <v>5</v>
      </c>
    </row>
    <row r="169" spans="1:7" ht="24">
      <c r="A169" s="2" t="s">
        <v>6</v>
      </c>
      <c r="B169" s="5">
        <v>0</v>
      </c>
      <c r="C169" s="6">
        <v>0</v>
      </c>
      <c r="D169" s="7">
        <v>0</v>
      </c>
      <c r="E169" s="6">
        <v>0</v>
      </c>
      <c r="F169" s="7">
        <v>1</v>
      </c>
      <c r="G169" s="8">
        <v>1</v>
      </c>
    </row>
    <row r="170" spans="1:7" ht="25.5" customHeight="1">
      <c r="A170" s="3" t="s">
        <v>7</v>
      </c>
      <c r="B170" s="9">
        <v>4</v>
      </c>
      <c r="C170" s="10">
        <v>0.57142857142857151</v>
      </c>
      <c r="D170" s="11">
        <v>1</v>
      </c>
      <c r="E170" s="10">
        <v>0.14285714285714288</v>
      </c>
      <c r="F170" s="11">
        <v>2</v>
      </c>
      <c r="G170" s="12">
        <v>0.28571428571428575</v>
      </c>
    </row>
    <row r="171" spans="1:7" ht="24">
      <c r="A171" s="3" t="s">
        <v>8</v>
      </c>
      <c r="B171" s="9">
        <v>1</v>
      </c>
      <c r="C171" s="10">
        <v>0.5</v>
      </c>
      <c r="D171" s="11">
        <v>0</v>
      </c>
      <c r="E171" s="10">
        <v>0</v>
      </c>
      <c r="F171" s="11">
        <v>1</v>
      </c>
      <c r="G171" s="12">
        <v>0.5</v>
      </c>
    </row>
    <row r="172" spans="1:7" ht="24">
      <c r="A172" s="3" t="s">
        <v>9</v>
      </c>
      <c r="B172" s="9">
        <v>0</v>
      </c>
      <c r="C172" s="10">
        <v>0</v>
      </c>
      <c r="D172" s="11">
        <v>1</v>
      </c>
      <c r="E172" s="10">
        <v>0.5</v>
      </c>
      <c r="F172" s="11">
        <v>1</v>
      </c>
      <c r="G172" s="12">
        <v>0.5</v>
      </c>
    </row>
    <row r="173" spans="1:7" ht="24">
      <c r="A173" s="3" t="s">
        <v>10</v>
      </c>
      <c r="B173" s="9">
        <v>0</v>
      </c>
      <c r="C173" s="10">
        <v>0</v>
      </c>
      <c r="D173" s="11">
        <v>0</v>
      </c>
      <c r="E173" s="10">
        <v>0</v>
      </c>
      <c r="F173" s="11">
        <v>1</v>
      </c>
      <c r="G173" s="12">
        <v>1</v>
      </c>
    </row>
    <row r="174" spans="1:7" ht="24">
      <c r="A174" s="3" t="s">
        <v>11</v>
      </c>
      <c r="B174" s="9">
        <v>1</v>
      </c>
      <c r="C174" s="10">
        <v>0.1</v>
      </c>
      <c r="D174" s="11">
        <v>6</v>
      </c>
      <c r="E174" s="10">
        <v>0.6</v>
      </c>
      <c r="F174" s="11">
        <v>3</v>
      </c>
      <c r="G174" s="12">
        <v>0.3</v>
      </c>
    </row>
    <row r="175" spans="1:7" ht="24">
      <c r="A175" s="3" t="s">
        <v>12</v>
      </c>
      <c r="B175" s="9">
        <v>0</v>
      </c>
      <c r="C175" s="10">
        <v>0</v>
      </c>
      <c r="D175" s="11">
        <v>1</v>
      </c>
      <c r="E175" s="10">
        <v>1</v>
      </c>
      <c r="F175" s="11">
        <v>0</v>
      </c>
      <c r="G175" s="12">
        <v>0</v>
      </c>
    </row>
    <row r="176" spans="1:7" ht="15" customHeight="1">
      <c r="A176" s="4" t="s">
        <v>13</v>
      </c>
      <c r="B176" s="13">
        <v>6</v>
      </c>
      <c r="C176" s="14">
        <v>0.25</v>
      </c>
      <c r="D176" s="15">
        <v>9</v>
      </c>
      <c r="E176" s="14">
        <v>0.375</v>
      </c>
      <c r="F176" s="15">
        <v>9</v>
      </c>
      <c r="G176" s="16">
        <v>0.375</v>
      </c>
    </row>
    <row r="179" spans="1:19" ht="18">
      <c r="A179" s="1"/>
    </row>
    <row r="181" spans="1:19" ht="18" customHeight="1">
      <c r="A181" s="291" t="s">
        <v>75</v>
      </c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</row>
    <row r="182" spans="1:19" ht="15" customHeight="1">
      <c r="A182" s="292"/>
      <c r="B182" s="295" t="s">
        <v>76</v>
      </c>
      <c r="C182" s="296"/>
      <c r="D182" s="296"/>
      <c r="E182" s="296"/>
      <c r="F182" s="296" t="s">
        <v>77</v>
      </c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7"/>
    </row>
    <row r="183" spans="1:19" ht="27.95" customHeight="1">
      <c r="A183" s="293"/>
      <c r="B183" s="298" t="s">
        <v>78</v>
      </c>
      <c r="C183" s="299"/>
      <c r="D183" s="299" t="s">
        <v>79</v>
      </c>
      <c r="E183" s="299"/>
      <c r="F183" s="299" t="s">
        <v>80</v>
      </c>
      <c r="G183" s="299"/>
      <c r="H183" s="299" t="s">
        <v>81</v>
      </c>
      <c r="I183" s="299"/>
      <c r="J183" s="299" t="s">
        <v>82</v>
      </c>
      <c r="K183" s="299"/>
      <c r="L183" s="299" t="s">
        <v>83</v>
      </c>
      <c r="M183" s="299"/>
      <c r="N183" s="299" t="s">
        <v>84</v>
      </c>
      <c r="O183" s="299"/>
      <c r="P183" s="299" t="s">
        <v>85</v>
      </c>
      <c r="Q183" s="299"/>
      <c r="R183" s="299" t="s">
        <v>86</v>
      </c>
      <c r="S183" s="300"/>
    </row>
    <row r="184" spans="1:19" ht="15" customHeight="1">
      <c r="A184" s="294"/>
      <c r="B184" s="55" t="s">
        <v>4</v>
      </c>
      <c r="C184" s="56" t="s">
        <v>5</v>
      </c>
      <c r="D184" s="56" t="s">
        <v>4</v>
      </c>
      <c r="E184" s="56" t="s">
        <v>5</v>
      </c>
      <c r="F184" s="56" t="s">
        <v>4</v>
      </c>
      <c r="G184" s="56" t="s">
        <v>5</v>
      </c>
      <c r="H184" s="56" t="s">
        <v>4</v>
      </c>
      <c r="I184" s="56" t="s">
        <v>5</v>
      </c>
      <c r="J184" s="56" t="s">
        <v>4</v>
      </c>
      <c r="K184" s="56" t="s">
        <v>5</v>
      </c>
      <c r="L184" s="56" t="s">
        <v>4</v>
      </c>
      <c r="M184" s="56" t="s">
        <v>5</v>
      </c>
      <c r="N184" s="56" t="s">
        <v>4</v>
      </c>
      <c r="O184" s="56" t="s">
        <v>5</v>
      </c>
      <c r="P184" s="56" t="s">
        <v>4</v>
      </c>
      <c r="Q184" s="56" t="s">
        <v>5</v>
      </c>
      <c r="R184" s="56" t="s">
        <v>4</v>
      </c>
      <c r="S184" s="57" t="s">
        <v>5</v>
      </c>
    </row>
    <row r="185" spans="1:19" ht="24">
      <c r="A185" s="2" t="s">
        <v>6</v>
      </c>
      <c r="B185" s="5">
        <v>2</v>
      </c>
      <c r="C185" s="6">
        <v>0.28571428571428575</v>
      </c>
      <c r="D185" s="7">
        <v>5</v>
      </c>
      <c r="E185" s="6">
        <v>0.7142857142857143</v>
      </c>
      <c r="F185" s="7">
        <v>4</v>
      </c>
      <c r="G185" s="6">
        <v>0.57142857142857151</v>
      </c>
      <c r="H185" s="7">
        <v>1</v>
      </c>
      <c r="I185" s="6">
        <v>0.14285714285714288</v>
      </c>
      <c r="J185" s="7">
        <v>0</v>
      </c>
      <c r="K185" s="6">
        <v>0</v>
      </c>
      <c r="L185" s="7">
        <v>0</v>
      </c>
      <c r="M185" s="6">
        <v>0</v>
      </c>
      <c r="N185" s="7">
        <v>2</v>
      </c>
      <c r="O185" s="6">
        <v>0.28571428571428575</v>
      </c>
      <c r="P185" s="7">
        <v>0</v>
      </c>
      <c r="Q185" s="6">
        <v>0</v>
      </c>
      <c r="R185" s="7">
        <v>0</v>
      </c>
      <c r="S185" s="8">
        <v>0</v>
      </c>
    </row>
    <row r="186" spans="1:19" ht="24" customHeight="1">
      <c r="A186" s="3" t="s">
        <v>7</v>
      </c>
      <c r="B186" s="9">
        <v>1</v>
      </c>
      <c r="C186" s="10">
        <v>3.8461538461538464E-2</v>
      </c>
      <c r="D186" s="11">
        <v>25</v>
      </c>
      <c r="E186" s="10">
        <v>0.96153846153846156</v>
      </c>
      <c r="F186" s="11">
        <v>22</v>
      </c>
      <c r="G186" s="10">
        <v>0.84615384615384615</v>
      </c>
      <c r="H186" s="11">
        <v>1</v>
      </c>
      <c r="I186" s="10">
        <v>3.8461538461538464E-2</v>
      </c>
      <c r="J186" s="11">
        <v>0</v>
      </c>
      <c r="K186" s="10">
        <v>0</v>
      </c>
      <c r="L186" s="11">
        <v>0</v>
      </c>
      <c r="M186" s="10">
        <v>0</v>
      </c>
      <c r="N186" s="11">
        <v>2</v>
      </c>
      <c r="O186" s="10">
        <v>7.6923076923076927E-2</v>
      </c>
      <c r="P186" s="11">
        <v>0</v>
      </c>
      <c r="Q186" s="10">
        <v>0</v>
      </c>
      <c r="R186" s="11">
        <v>1</v>
      </c>
      <c r="S186" s="12">
        <v>3.8461538461538464E-2</v>
      </c>
    </row>
    <row r="187" spans="1:19" ht="24">
      <c r="A187" s="3" t="s">
        <v>8</v>
      </c>
      <c r="B187" s="9">
        <v>1</v>
      </c>
      <c r="C187" s="10">
        <v>7.6923076923076927E-2</v>
      </c>
      <c r="D187" s="11">
        <v>12</v>
      </c>
      <c r="E187" s="10">
        <v>0.92307692307692302</v>
      </c>
      <c r="F187" s="11">
        <v>10</v>
      </c>
      <c r="G187" s="10">
        <v>0.76923076923076916</v>
      </c>
      <c r="H187" s="11">
        <v>0</v>
      </c>
      <c r="I187" s="10">
        <v>0</v>
      </c>
      <c r="J187" s="11">
        <v>0</v>
      </c>
      <c r="K187" s="10">
        <v>0</v>
      </c>
      <c r="L187" s="11">
        <v>0</v>
      </c>
      <c r="M187" s="10">
        <v>0</v>
      </c>
      <c r="N187" s="11">
        <v>3</v>
      </c>
      <c r="O187" s="10">
        <v>0.23076923076923075</v>
      </c>
      <c r="P187" s="11">
        <v>0</v>
      </c>
      <c r="Q187" s="10">
        <v>0</v>
      </c>
      <c r="R187" s="11">
        <v>0</v>
      </c>
      <c r="S187" s="12">
        <v>0</v>
      </c>
    </row>
    <row r="188" spans="1:19" ht="24">
      <c r="A188" s="3" t="s">
        <v>9</v>
      </c>
      <c r="B188" s="9">
        <v>0</v>
      </c>
      <c r="C188" s="10">
        <v>0</v>
      </c>
      <c r="D188" s="11">
        <v>19</v>
      </c>
      <c r="E188" s="10">
        <v>1</v>
      </c>
      <c r="F188" s="11">
        <v>13</v>
      </c>
      <c r="G188" s="10">
        <v>0.68421052631578949</v>
      </c>
      <c r="H188" s="11">
        <v>1</v>
      </c>
      <c r="I188" s="10">
        <v>5.2631578947368425E-2</v>
      </c>
      <c r="J188" s="11">
        <v>1</v>
      </c>
      <c r="K188" s="10">
        <v>5.2631578947368425E-2</v>
      </c>
      <c r="L188" s="11">
        <v>0</v>
      </c>
      <c r="M188" s="10">
        <v>0</v>
      </c>
      <c r="N188" s="11">
        <v>3</v>
      </c>
      <c r="O188" s="10">
        <v>0.15789473684210525</v>
      </c>
      <c r="P188" s="11">
        <v>0</v>
      </c>
      <c r="Q188" s="10">
        <v>0</v>
      </c>
      <c r="R188" s="11">
        <v>1</v>
      </c>
      <c r="S188" s="12">
        <v>5.2631578947368425E-2</v>
      </c>
    </row>
    <row r="189" spans="1:19" ht="24">
      <c r="A189" s="3" t="s">
        <v>10</v>
      </c>
      <c r="B189" s="9">
        <v>1</v>
      </c>
      <c r="C189" s="10">
        <v>0.14285714285714288</v>
      </c>
      <c r="D189" s="11">
        <v>6</v>
      </c>
      <c r="E189" s="10">
        <v>0.8571428571428571</v>
      </c>
      <c r="F189" s="11">
        <v>6</v>
      </c>
      <c r="G189" s="10">
        <v>0.8571428571428571</v>
      </c>
      <c r="H189" s="11">
        <v>0</v>
      </c>
      <c r="I189" s="10">
        <v>0</v>
      </c>
      <c r="J189" s="11">
        <v>0</v>
      </c>
      <c r="K189" s="10">
        <v>0</v>
      </c>
      <c r="L189" s="11">
        <v>0</v>
      </c>
      <c r="M189" s="10">
        <v>0</v>
      </c>
      <c r="N189" s="11">
        <v>0</v>
      </c>
      <c r="O189" s="10">
        <v>0</v>
      </c>
      <c r="P189" s="11">
        <v>1</v>
      </c>
      <c r="Q189" s="10">
        <v>0.14285714285714288</v>
      </c>
      <c r="R189" s="11">
        <v>0</v>
      </c>
      <c r="S189" s="12">
        <v>0</v>
      </c>
    </row>
    <row r="190" spans="1:19" ht="24">
      <c r="A190" s="3" t="s">
        <v>11</v>
      </c>
      <c r="B190" s="9">
        <v>4</v>
      </c>
      <c r="C190" s="10">
        <v>0.10526315789473685</v>
      </c>
      <c r="D190" s="11">
        <v>34</v>
      </c>
      <c r="E190" s="10">
        <v>0.89473684210526316</v>
      </c>
      <c r="F190" s="11">
        <v>29</v>
      </c>
      <c r="G190" s="10">
        <v>0.76315789473684204</v>
      </c>
      <c r="H190" s="11">
        <v>2</v>
      </c>
      <c r="I190" s="10">
        <v>5.2631578947368425E-2</v>
      </c>
      <c r="J190" s="11">
        <v>1</v>
      </c>
      <c r="K190" s="10">
        <v>2.6315789473684213E-2</v>
      </c>
      <c r="L190" s="11">
        <v>1</v>
      </c>
      <c r="M190" s="10">
        <v>2.6315789473684213E-2</v>
      </c>
      <c r="N190" s="11">
        <v>1</v>
      </c>
      <c r="O190" s="10">
        <v>2.6315789473684213E-2</v>
      </c>
      <c r="P190" s="11">
        <v>4</v>
      </c>
      <c r="Q190" s="10">
        <v>0.10526315789473685</v>
      </c>
      <c r="R190" s="11">
        <v>0</v>
      </c>
      <c r="S190" s="12">
        <v>0</v>
      </c>
    </row>
    <row r="191" spans="1:19" ht="24">
      <c r="A191" s="3" t="s">
        <v>12</v>
      </c>
      <c r="B191" s="9">
        <v>0</v>
      </c>
      <c r="C191" s="10">
        <v>0</v>
      </c>
      <c r="D191" s="11">
        <v>8</v>
      </c>
      <c r="E191" s="10">
        <v>1</v>
      </c>
      <c r="F191" s="11">
        <v>5</v>
      </c>
      <c r="G191" s="10">
        <v>0.625</v>
      </c>
      <c r="H191" s="11">
        <v>1</v>
      </c>
      <c r="I191" s="10">
        <v>0.125</v>
      </c>
      <c r="J191" s="11">
        <v>0</v>
      </c>
      <c r="K191" s="10">
        <v>0</v>
      </c>
      <c r="L191" s="11">
        <v>1</v>
      </c>
      <c r="M191" s="10">
        <v>0.125</v>
      </c>
      <c r="N191" s="11">
        <v>1</v>
      </c>
      <c r="O191" s="10">
        <v>0.125</v>
      </c>
      <c r="P191" s="11">
        <v>0</v>
      </c>
      <c r="Q191" s="10">
        <v>0</v>
      </c>
      <c r="R191" s="11">
        <v>0</v>
      </c>
      <c r="S191" s="12">
        <v>0</v>
      </c>
    </row>
    <row r="192" spans="1:19" ht="15" customHeight="1">
      <c r="A192" s="4" t="s">
        <v>13</v>
      </c>
      <c r="B192" s="13">
        <v>9</v>
      </c>
      <c r="C192" s="14">
        <v>7.6271186440677971E-2</v>
      </c>
      <c r="D192" s="15">
        <v>109</v>
      </c>
      <c r="E192" s="14">
        <v>0.92372881355932213</v>
      </c>
      <c r="F192" s="15">
        <v>89</v>
      </c>
      <c r="G192" s="14">
        <v>0.75423728813559321</v>
      </c>
      <c r="H192" s="15">
        <v>6</v>
      </c>
      <c r="I192" s="14">
        <v>5.084745762711864E-2</v>
      </c>
      <c r="J192" s="15">
        <v>2</v>
      </c>
      <c r="K192" s="14">
        <v>1.6949152542372881E-2</v>
      </c>
      <c r="L192" s="15">
        <v>2</v>
      </c>
      <c r="M192" s="14">
        <v>1.6949152542372881E-2</v>
      </c>
      <c r="N192" s="15">
        <v>12</v>
      </c>
      <c r="O192" s="14">
        <v>0.10169491525423728</v>
      </c>
      <c r="P192" s="15">
        <v>5</v>
      </c>
      <c r="Q192" s="14">
        <v>4.2372881355932208E-2</v>
      </c>
      <c r="R192" s="15">
        <v>2</v>
      </c>
      <c r="S192" s="16">
        <v>1.6949152542372881E-2</v>
      </c>
    </row>
    <row r="195" spans="1:17" ht="18">
      <c r="A195" s="1"/>
    </row>
    <row r="197" spans="1:17" ht="18" customHeight="1">
      <c r="A197" s="291" t="s">
        <v>87</v>
      </c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91"/>
      <c r="P197" s="291"/>
      <c r="Q197" s="291"/>
    </row>
    <row r="198" spans="1:17" ht="15" customHeight="1">
      <c r="A198" s="292"/>
      <c r="B198" s="295" t="s">
        <v>88</v>
      </c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7"/>
    </row>
    <row r="199" spans="1:17" ht="27.75" customHeight="1">
      <c r="A199" s="293"/>
      <c r="B199" s="298" t="s">
        <v>89</v>
      </c>
      <c r="C199" s="299"/>
      <c r="D199" s="299" t="s">
        <v>90</v>
      </c>
      <c r="E199" s="299"/>
      <c r="F199" s="299" t="s">
        <v>91</v>
      </c>
      <c r="G199" s="299"/>
      <c r="H199" s="299" t="s">
        <v>92</v>
      </c>
      <c r="I199" s="299"/>
      <c r="J199" s="299" t="s">
        <v>93</v>
      </c>
      <c r="K199" s="299"/>
      <c r="L199" s="299" t="s">
        <v>94</v>
      </c>
      <c r="M199" s="299"/>
      <c r="N199" s="299" t="s">
        <v>95</v>
      </c>
      <c r="O199" s="299"/>
      <c r="P199" s="299" t="s">
        <v>96</v>
      </c>
      <c r="Q199" s="300"/>
    </row>
    <row r="200" spans="1:17" ht="15" customHeight="1">
      <c r="A200" s="294"/>
      <c r="B200" s="55" t="s">
        <v>4</v>
      </c>
      <c r="C200" s="56" t="s">
        <v>5</v>
      </c>
      <c r="D200" s="56" t="s">
        <v>4</v>
      </c>
      <c r="E200" s="56" t="s">
        <v>5</v>
      </c>
      <c r="F200" s="56" t="s">
        <v>4</v>
      </c>
      <c r="G200" s="56" t="s">
        <v>5</v>
      </c>
      <c r="H200" s="56" t="s">
        <v>4</v>
      </c>
      <c r="I200" s="56" t="s">
        <v>5</v>
      </c>
      <c r="J200" s="56" t="s">
        <v>4</v>
      </c>
      <c r="K200" s="56" t="s">
        <v>5</v>
      </c>
      <c r="L200" s="56" t="s">
        <v>4</v>
      </c>
      <c r="M200" s="56" t="s">
        <v>5</v>
      </c>
      <c r="N200" s="56" t="s">
        <v>4</v>
      </c>
      <c r="O200" s="56" t="s">
        <v>5</v>
      </c>
      <c r="P200" s="56" t="s">
        <v>4</v>
      </c>
      <c r="Q200" s="57" t="s">
        <v>5</v>
      </c>
    </row>
    <row r="201" spans="1:17" ht="24">
      <c r="A201" s="2" t="s">
        <v>6</v>
      </c>
      <c r="B201" s="5">
        <v>0</v>
      </c>
      <c r="C201" s="6">
        <v>0</v>
      </c>
      <c r="D201" s="7">
        <v>0</v>
      </c>
      <c r="E201" s="6">
        <v>0</v>
      </c>
      <c r="F201" s="7">
        <v>0</v>
      </c>
      <c r="G201" s="6">
        <v>0</v>
      </c>
      <c r="H201" s="7">
        <v>1</v>
      </c>
      <c r="I201" s="6">
        <v>0.14285714285714288</v>
      </c>
      <c r="J201" s="7">
        <v>1</v>
      </c>
      <c r="K201" s="6">
        <v>0.14285714285714288</v>
      </c>
      <c r="L201" s="7">
        <v>3</v>
      </c>
      <c r="M201" s="6">
        <v>0.42857142857142855</v>
      </c>
      <c r="N201" s="7">
        <v>2</v>
      </c>
      <c r="O201" s="6">
        <v>0.28571428571428575</v>
      </c>
      <c r="P201" s="7">
        <v>0</v>
      </c>
      <c r="Q201" s="8">
        <v>0</v>
      </c>
    </row>
    <row r="202" spans="1:17" ht="24" customHeight="1">
      <c r="A202" s="3" t="s">
        <v>7</v>
      </c>
      <c r="B202" s="9">
        <v>3</v>
      </c>
      <c r="C202" s="10">
        <v>0.11538461538461538</v>
      </c>
      <c r="D202" s="11">
        <v>1</v>
      </c>
      <c r="E202" s="10">
        <v>3.8461538461538464E-2</v>
      </c>
      <c r="F202" s="11">
        <v>1</v>
      </c>
      <c r="G202" s="10">
        <v>3.8461538461538464E-2</v>
      </c>
      <c r="H202" s="11">
        <v>4</v>
      </c>
      <c r="I202" s="10">
        <v>0.15384615384615385</v>
      </c>
      <c r="J202" s="11">
        <v>5</v>
      </c>
      <c r="K202" s="10">
        <v>0.19230769230769229</v>
      </c>
      <c r="L202" s="11">
        <v>8</v>
      </c>
      <c r="M202" s="10">
        <v>0.30769230769230771</v>
      </c>
      <c r="N202" s="11">
        <v>1</v>
      </c>
      <c r="O202" s="10">
        <v>3.8461538461538464E-2</v>
      </c>
      <c r="P202" s="11">
        <v>3</v>
      </c>
      <c r="Q202" s="12">
        <v>0.11538461538461538</v>
      </c>
    </row>
    <row r="203" spans="1:17" ht="24">
      <c r="A203" s="3" t="s">
        <v>8</v>
      </c>
      <c r="B203" s="9">
        <v>0</v>
      </c>
      <c r="C203" s="10">
        <v>0</v>
      </c>
      <c r="D203" s="11">
        <v>0</v>
      </c>
      <c r="E203" s="10">
        <v>0</v>
      </c>
      <c r="F203" s="11">
        <v>0</v>
      </c>
      <c r="G203" s="10">
        <v>0</v>
      </c>
      <c r="H203" s="11">
        <v>1</v>
      </c>
      <c r="I203" s="10">
        <v>8.3333333333333343E-2</v>
      </c>
      <c r="J203" s="11">
        <v>3</v>
      </c>
      <c r="K203" s="10">
        <v>0.25</v>
      </c>
      <c r="L203" s="11">
        <v>7</v>
      </c>
      <c r="M203" s="10">
        <v>0.58333333333333337</v>
      </c>
      <c r="N203" s="11">
        <v>1</v>
      </c>
      <c r="O203" s="10">
        <v>8.3333333333333343E-2</v>
      </c>
      <c r="P203" s="11">
        <v>0</v>
      </c>
      <c r="Q203" s="12">
        <v>0</v>
      </c>
    </row>
    <row r="204" spans="1:17" ht="24">
      <c r="A204" s="3" t="s">
        <v>9</v>
      </c>
      <c r="B204" s="9">
        <v>0</v>
      </c>
      <c r="C204" s="10">
        <v>0</v>
      </c>
      <c r="D204" s="11">
        <v>1</v>
      </c>
      <c r="E204" s="10">
        <v>5.2631578947368425E-2</v>
      </c>
      <c r="F204" s="11">
        <v>2</v>
      </c>
      <c r="G204" s="10">
        <v>0.10526315789473685</v>
      </c>
      <c r="H204" s="11">
        <v>7</v>
      </c>
      <c r="I204" s="10">
        <v>0.36842105263157898</v>
      </c>
      <c r="J204" s="11">
        <v>3</v>
      </c>
      <c r="K204" s="10">
        <v>0.15789473684210525</v>
      </c>
      <c r="L204" s="11">
        <v>4</v>
      </c>
      <c r="M204" s="10">
        <v>0.2105263157894737</v>
      </c>
      <c r="N204" s="11">
        <v>1</v>
      </c>
      <c r="O204" s="10">
        <v>5.2631578947368425E-2</v>
      </c>
      <c r="P204" s="11">
        <v>1</v>
      </c>
      <c r="Q204" s="12">
        <v>5.2631578947368425E-2</v>
      </c>
    </row>
    <row r="205" spans="1:17" ht="24">
      <c r="A205" s="3" t="s">
        <v>10</v>
      </c>
      <c r="B205" s="9">
        <v>1</v>
      </c>
      <c r="C205" s="10">
        <v>0.14285714285714288</v>
      </c>
      <c r="D205" s="11">
        <v>0</v>
      </c>
      <c r="E205" s="10">
        <v>0</v>
      </c>
      <c r="F205" s="11">
        <v>0</v>
      </c>
      <c r="G205" s="10">
        <v>0</v>
      </c>
      <c r="H205" s="11">
        <v>0</v>
      </c>
      <c r="I205" s="10">
        <v>0</v>
      </c>
      <c r="J205" s="11">
        <v>1</v>
      </c>
      <c r="K205" s="10">
        <v>0.14285714285714288</v>
      </c>
      <c r="L205" s="11">
        <v>2</v>
      </c>
      <c r="M205" s="10">
        <v>0.28571428571428575</v>
      </c>
      <c r="N205" s="11">
        <v>3</v>
      </c>
      <c r="O205" s="10">
        <v>0.42857142857142855</v>
      </c>
      <c r="P205" s="11">
        <v>0</v>
      </c>
      <c r="Q205" s="12">
        <v>0</v>
      </c>
    </row>
    <row r="206" spans="1:17" ht="24">
      <c r="A206" s="3" t="s">
        <v>11</v>
      </c>
      <c r="B206" s="9">
        <v>2</v>
      </c>
      <c r="C206" s="10">
        <v>5.405405405405405E-2</v>
      </c>
      <c r="D206" s="11">
        <v>3</v>
      </c>
      <c r="E206" s="10">
        <v>8.1081081081081086E-2</v>
      </c>
      <c r="F206" s="11">
        <v>1</v>
      </c>
      <c r="G206" s="10">
        <v>2.7027027027027025E-2</v>
      </c>
      <c r="H206" s="11">
        <v>4</v>
      </c>
      <c r="I206" s="10">
        <v>0.1081081081081081</v>
      </c>
      <c r="J206" s="11">
        <v>8</v>
      </c>
      <c r="K206" s="10">
        <v>0.2162162162162162</v>
      </c>
      <c r="L206" s="11">
        <v>10</v>
      </c>
      <c r="M206" s="10">
        <v>0.27027027027027029</v>
      </c>
      <c r="N206" s="11">
        <v>5</v>
      </c>
      <c r="O206" s="10">
        <v>0.13513513513513514</v>
      </c>
      <c r="P206" s="11">
        <v>4</v>
      </c>
      <c r="Q206" s="12">
        <v>0.1081081081081081</v>
      </c>
    </row>
    <row r="207" spans="1:17" ht="24">
      <c r="A207" s="3" t="s">
        <v>12</v>
      </c>
      <c r="B207" s="9">
        <v>0</v>
      </c>
      <c r="C207" s="10">
        <v>0</v>
      </c>
      <c r="D207" s="11">
        <v>1</v>
      </c>
      <c r="E207" s="10">
        <v>0.125</v>
      </c>
      <c r="F207" s="11">
        <v>0</v>
      </c>
      <c r="G207" s="10">
        <v>0</v>
      </c>
      <c r="H207" s="11">
        <v>0</v>
      </c>
      <c r="I207" s="10">
        <v>0</v>
      </c>
      <c r="J207" s="11">
        <v>3</v>
      </c>
      <c r="K207" s="10">
        <v>0.375</v>
      </c>
      <c r="L207" s="11">
        <v>2</v>
      </c>
      <c r="M207" s="10">
        <v>0.25</v>
      </c>
      <c r="N207" s="11">
        <v>1</v>
      </c>
      <c r="O207" s="10">
        <v>0.125</v>
      </c>
      <c r="P207" s="11">
        <v>1</v>
      </c>
      <c r="Q207" s="12">
        <v>0.125</v>
      </c>
    </row>
    <row r="208" spans="1:17" ht="15" customHeight="1">
      <c r="A208" s="4" t="s">
        <v>13</v>
      </c>
      <c r="B208" s="13">
        <v>6</v>
      </c>
      <c r="C208" s="14">
        <v>5.1724137931034482E-2</v>
      </c>
      <c r="D208" s="15">
        <v>6</v>
      </c>
      <c r="E208" s="14">
        <v>5.1724137931034482E-2</v>
      </c>
      <c r="F208" s="15">
        <v>4</v>
      </c>
      <c r="G208" s="14">
        <v>3.4482758620689655E-2</v>
      </c>
      <c r="H208" s="15">
        <v>17</v>
      </c>
      <c r="I208" s="14">
        <v>0.14655172413793102</v>
      </c>
      <c r="J208" s="15">
        <v>24</v>
      </c>
      <c r="K208" s="14">
        <v>0.20689655172413793</v>
      </c>
      <c r="L208" s="15">
        <v>36</v>
      </c>
      <c r="M208" s="14">
        <v>0.31034482758620691</v>
      </c>
      <c r="N208" s="15">
        <v>14</v>
      </c>
      <c r="O208" s="14">
        <v>0.12068965517241378</v>
      </c>
      <c r="P208" s="15">
        <v>9</v>
      </c>
      <c r="Q208" s="16">
        <v>7.7586206896551727E-2</v>
      </c>
    </row>
    <row r="211" spans="1:13" ht="18">
      <c r="A211" s="1"/>
    </row>
    <row r="213" spans="1:13" ht="18" customHeight="1">
      <c r="A213" s="291" t="s">
        <v>97</v>
      </c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</row>
    <row r="214" spans="1:13" ht="15" customHeight="1">
      <c r="A214" s="292"/>
      <c r="B214" s="295" t="s">
        <v>98</v>
      </c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97"/>
    </row>
    <row r="215" spans="1:13" ht="15" customHeight="1">
      <c r="A215" s="293"/>
      <c r="B215" s="298" t="s">
        <v>99</v>
      </c>
      <c r="C215" s="299"/>
      <c r="D215" s="299" t="s">
        <v>100</v>
      </c>
      <c r="E215" s="299"/>
      <c r="F215" s="299" t="s">
        <v>101</v>
      </c>
      <c r="G215" s="299"/>
      <c r="H215" s="299" t="s">
        <v>102</v>
      </c>
      <c r="I215" s="299"/>
      <c r="J215" s="299" t="s">
        <v>103</v>
      </c>
      <c r="K215" s="299"/>
      <c r="L215" s="299" t="s">
        <v>104</v>
      </c>
      <c r="M215" s="300"/>
    </row>
    <row r="216" spans="1:13" ht="15" customHeight="1">
      <c r="A216" s="294"/>
      <c r="B216" s="55" t="s">
        <v>4</v>
      </c>
      <c r="C216" s="56" t="s">
        <v>5</v>
      </c>
      <c r="D216" s="56" t="s">
        <v>4</v>
      </c>
      <c r="E216" s="56" t="s">
        <v>5</v>
      </c>
      <c r="F216" s="56" t="s">
        <v>4</v>
      </c>
      <c r="G216" s="56" t="s">
        <v>5</v>
      </c>
      <c r="H216" s="56" t="s">
        <v>4</v>
      </c>
      <c r="I216" s="56" t="s">
        <v>5</v>
      </c>
      <c r="J216" s="56" t="s">
        <v>4</v>
      </c>
      <c r="K216" s="56" t="s">
        <v>5</v>
      </c>
      <c r="L216" s="56" t="s">
        <v>4</v>
      </c>
      <c r="M216" s="57" t="s">
        <v>5</v>
      </c>
    </row>
    <row r="217" spans="1:13" ht="24">
      <c r="A217" s="2" t="s">
        <v>6</v>
      </c>
      <c r="B217" s="5">
        <v>1</v>
      </c>
      <c r="C217" s="6">
        <v>0.14285714285714288</v>
      </c>
      <c r="D217" s="7">
        <v>0</v>
      </c>
      <c r="E217" s="6">
        <v>0</v>
      </c>
      <c r="F217" s="7">
        <v>0</v>
      </c>
      <c r="G217" s="6">
        <v>0</v>
      </c>
      <c r="H217" s="7">
        <v>2</v>
      </c>
      <c r="I217" s="6">
        <v>0.28571428571428575</v>
      </c>
      <c r="J217" s="7">
        <v>0</v>
      </c>
      <c r="K217" s="6">
        <v>0</v>
      </c>
      <c r="L217" s="7">
        <v>4</v>
      </c>
      <c r="M217" s="8">
        <v>0.57142857142857151</v>
      </c>
    </row>
    <row r="218" spans="1:13" ht="27" customHeight="1">
      <c r="A218" s="3" t="s">
        <v>7</v>
      </c>
      <c r="B218" s="9">
        <v>3</v>
      </c>
      <c r="C218" s="10">
        <v>0.11538461538461538</v>
      </c>
      <c r="D218" s="11">
        <v>8</v>
      </c>
      <c r="E218" s="10">
        <v>0.30769230769230771</v>
      </c>
      <c r="F218" s="11">
        <v>3</v>
      </c>
      <c r="G218" s="10">
        <v>0.11538461538461538</v>
      </c>
      <c r="H218" s="11">
        <v>2</v>
      </c>
      <c r="I218" s="10">
        <v>7.6923076923076927E-2</v>
      </c>
      <c r="J218" s="11">
        <v>1</v>
      </c>
      <c r="K218" s="10">
        <v>3.8461538461538464E-2</v>
      </c>
      <c r="L218" s="11">
        <v>9</v>
      </c>
      <c r="M218" s="12">
        <v>0.34615384615384615</v>
      </c>
    </row>
    <row r="219" spans="1:13" ht="24">
      <c r="A219" s="3" t="s">
        <v>8</v>
      </c>
      <c r="B219" s="9">
        <v>2</v>
      </c>
      <c r="C219" s="10">
        <v>0.15384615384615385</v>
      </c>
      <c r="D219" s="11">
        <v>4</v>
      </c>
      <c r="E219" s="10">
        <v>0.30769230769230771</v>
      </c>
      <c r="F219" s="11">
        <v>3</v>
      </c>
      <c r="G219" s="10">
        <v>0.23076923076923075</v>
      </c>
      <c r="H219" s="11">
        <v>0</v>
      </c>
      <c r="I219" s="10">
        <v>0</v>
      </c>
      <c r="J219" s="11">
        <v>1</v>
      </c>
      <c r="K219" s="10">
        <v>7.6923076923076927E-2</v>
      </c>
      <c r="L219" s="11">
        <v>3</v>
      </c>
      <c r="M219" s="12">
        <v>0.23076923076923075</v>
      </c>
    </row>
    <row r="220" spans="1:13" ht="24">
      <c r="A220" s="3" t="s">
        <v>9</v>
      </c>
      <c r="B220" s="9">
        <v>5</v>
      </c>
      <c r="C220" s="10">
        <v>0.26315789473684209</v>
      </c>
      <c r="D220" s="11">
        <v>4</v>
      </c>
      <c r="E220" s="10">
        <v>0.2105263157894737</v>
      </c>
      <c r="F220" s="11">
        <v>3</v>
      </c>
      <c r="G220" s="10">
        <v>0.15789473684210525</v>
      </c>
      <c r="H220" s="11">
        <v>1</v>
      </c>
      <c r="I220" s="10">
        <v>5.2631578947368425E-2</v>
      </c>
      <c r="J220" s="11">
        <v>2</v>
      </c>
      <c r="K220" s="10">
        <v>0.10526315789473685</v>
      </c>
      <c r="L220" s="11">
        <v>4</v>
      </c>
      <c r="M220" s="12">
        <v>0.2105263157894737</v>
      </c>
    </row>
    <row r="221" spans="1:13" ht="24">
      <c r="A221" s="3" t="s">
        <v>10</v>
      </c>
      <c r="B221" s="9">
        <v>2</v>
      </c>
      <c r="C221" s="10">
        <v>0.28571428571428575</v>
      </c>
      <c r="D221" s="11">
        <v>0</v>
      </c>
      <c r="E221" s="10">
        <v>0</v>
      </c>
      <c r="F221" s="11">
        <v>0</v>
      </c>
      <c r="G221" s="10">
        <v>0</v>
      </c>
      <c r="H221" s="11">
        <v>0</v>
      </c>
      <c r="I221" s="10">
        <v>0</v>
      </c>
      <c r="J221" s="11">
        <v>0</v>
      </c>
      <c r="K221" s="10">
        <v>0</v>
      </c>
      <c r="L221" s="11">
        <v>5</v>
      </c>
      <c r="M221" s="12">
        <v>0.7142857142857143</v>
      </c>
    </row>
    <row r="222" spans="1:13" ht="24">
      <c r="A222" s="3" t="s">
        <v>11</v>
      </c>
      <c r="B222" s="9">
        <v>7</v>
      </c>
      <c r="C222" s="10">
        <v>0.1891891891891892</v>
      </c>
      <c r="D222" s="11">
        <v>6</v>
      </c>
      <c r="E222" s="10">
        <v>0.16216216216216217</v>
      </c>
      <c r="F222" s="11">
        <v>3</v>
      </c>
      <c r="G222" s="10">
        <v>8.1081081081081086E-2</v>
      </c>
      <c r="H222" s="11">
        <v>4</v>
      </c>
      <c r="I222" s="10">
        <v>0.1081081081081081</v>
      </c>
      <c r="J222" s="11">
        <v>3</v>
      </c>
      <c r="K222" s="10">
        <v>8.1081081081081086E-2</v>
      </c>
      <c r="L222" s="11">
        <v>14</v>
      </c>
      <c r="M222" s="12">
        <v>0.3783783783783784</v>
      </c>
    </row>
    <row r="223" spans="1:13" ht="24">
      <c r="A223" s="3" t="s">
        <v>12</v>
      </c>
      <c r="B223" s="9">
        <v>1</v>
      </c>
      <c r="C223" s="10">
        <v>0.125</v>
      </c>
      <c r="D223" s="11">
        <v>2</v>
      </c>
      <c r="E223" s="10">
        <v>0.25</v>
      </c>
      <c r="F223" s="11">
        <v>1</v>
      </c>
      <c r="G223" s="10">
        <v>0.125</v>
      </c>
      <c r="H223" s="11">
        <v>3</v>
      </c>
      <c r="I223" s="10">
        <v>0.375</v>
      </c>
      <c r="J223" s="11">
        <v>0</v>
      </c>
      <c r="K223" s="10">
        <v>0</v>
      </c>
      <c r="L223" s="11">
        <v>1</v>
      </c>
      <c r="M223" s="12">
        <v>0.125</v>
      </c>
    </row>
    <row r="224" spans="1:13" ht="15" customHeight="1">
      <c r="A224" s="4" t="s">
        <v>13</v>
      </c>
      <c r="B224" s="13">
        <v>21</v>
      </c>
      <c r="C224" s="14">
        <v>0.17948717948717949</v>
      </c>
      <c r="D224" s="15">
        <v>24</v>
      </c>
      <c r="E224" s="14">
        <v>0.20512820512820515</v>
      </c>
      <c r="F224" s="15">
        <v>13</v>
      </c>
      <c r="G224" s="14">
        <v>0.1111111111111111</v>
      </c>
      <c r="H224" s="15">
        <v>12</v>
      </c>
      <c r="I224" s="14">
        <v>0.10256410256410257</v>
      </c>
      <c r="J224" s="15">
        <v>7</v>
      </c>
      <c r="K224" s="14">
        <v>5.9829059829059832E-2</v>
      </c>
      <c r="L224" s="15">
        <v>40</v>
      </c>
      <c r="M224" s="16">
        <v>0.34188034188034189</v>
      </c>
    </row>
    <row r="225" spans="1:57" ht="15.75" thickTop="1"/>
    <row r="227" spans="1:57" ht="15.75" thickBot="1">
      <c r="A227" s="281" t="s">
        <v>105</v>
      </c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</row>
    <row r="228" spans="1:57" ht="70.5" customHeight="1" thickTop="1">
      <c r="A228" s="282"/>
      <c r="B228" s="285" t="s">
        <v>106</v>
      </c>
      <c r="C228" s="286"/>
      <c r="D228" s="286" t="s">
        <v>107</v>
      </c>
      <c r="E228" s="286"/>
      <c r="F228" s="286" t="s">
        <v>108</v>
      </c>
      <c r="G228" s="286"/>
      <c r="H228" s="286" t="s">
        <v>109</v>
      </c>
      <c r="I228" s="286"/>
      <c r="J228" s="286" t="s">
        <v>110</v>
      </c>
      <c r="K228" s="286"/>
      <c r="L228" s="286" t="s">
        <v>111</v>
      </c>
      <c r="M228" s="286"/>
      <c r="N228" s="286" t="s">
        <v>112</v>
      </c>
      <c r="O228" s="286"/>
      <c r="P228" s="286" t="s">
        <v>113</v>
      </c>
      <c r="Q228" s="286"/>
      <c r="R228" s="286" t="s">
        <v>114</v>
      </c>
      <c r="S228" s="287"/>
    </row>
    <row r="229" spans="1:57">
      <c r="A229" s="283"/>
      <c r="B229" s="288" t="s">
        <v>116</v>
      </c>
      <c r="C229" s="289"/>
      <c r="D229" s="289" t="s">
        <v>30</v>
      </c>
      <c r="E229" s="289"/>
      <c r="F229" s="289" t="s">
        <v>30</v>
      </c>
      <c r="G229" s="289"/>
      <c r="H229" s="289" t="s">
        <v>116</v>
      </c>
      <c r="I229" s="289"/>
      <c r="J229" s="289" t="s">
        <v>116</v>
      </c>
      <c r="K229" s="289"/>
      <c r="L229" s="289" t="s">
        <v>116</v>
      </c>
      <c r="M229" s="289"/>
      <c r="N229" s="289" t="s">
        <v>116</v>
      </c>
      <c r="O229" s="289"/>
      <c r="P229" s="289" t="s">
        <v>116</v>
      </c>
      <c r="Q229" s="289"/>
      <c r="R229" s="289" t="s">
        <v>116</v>
      </c>
      <c r="S229" s="290"/>
    </row>
    <row r="230" spans="1:57" ht="15.75" thickBot="1">
      <c r="A230" s="284"/>
      <c r="B230" s="109" t="s">
        <v>4</v>
      </c>
      <c r="C230" s="110" t="s">
        <v>5</v>
      </c>
      <c r="D230" s="110" t="s">
        <v>4</v>
      </c>
      <c r="E230" s="110" t="s">
        <v>5</v>
      </c>
      <c r="F230" s="110" t="s">
        <v>4</v>
      </c>
      <c r="G230" s="110" t="s">
        <v>5</v>
      </c>
      <c r="H230" s="110" t="s">
        <v>4</v>
      </c>
      <c r="I230" s="110" t="s">
        <v>5</v>
      </c>
      <c r="J230" s="110" t="s">
        <v>4</v>
      </c>
      <c r="K230" s="110" t="s">
        <v>5</v>
      </c>
      <c r="L230" s="110" t="s">
        <v>4</v>
      </c>
      <c r="M230" s="110" t="s">
        <v>5</v>
      </c>
      <c r="N230" s="110" t="s">
        <v>4</v>
      </c>
      <c r="O230" s="110" t="s">
        <v>5</v>
      </c>
      <c r="P230" s="110" t="s">
        <v>4</v>
      </c>
      <c r="Q230" s="110" t="s">
        <v>5</v>
      </c>
      <c r="R230" s="110" t="s">
        <v>4</v>
      </c>
      <c r="S230" s="111" t="s">
        <v>5</v>
      </c>
    </row>
    <row r="231" spans="1:57" ht="24.75" thickTop="1">
      <c r="A231" s="94" t="s">
        <v>6</v>
      </c>
      <c r="B231" s="95">
        <v>3</v>
      </c>
      <c r="C231" s="96">
        <f>B231/SUM(B231,D231,F231,H231,J231,L231,N231,P231,R231)</f>
        <v>0.33333333333333331</v>
      </c>
      <c r="D231" s="97">
        <v>0</v>
      </c>
      <c r="E231" s="96">
        <f>D231/SUM(B231,D231,F231,H231,J231,L231,N231,P231,R231)</f>
        <v>0</v>
      </c>
      <c r="F231" s="97">
        <v>0</v>
      </c>
      <c r="G231" s="96">
        <f>F231/SUM(B231,D231,F231,H231,J231,L231,N231,P231,R231)</f>
        <v>0</v>
      </c>
      <c r="H231" s="97">
        <v>1</v>
      </c>
      <c r="I231" s="96">
        <f>H231/SUM(B231,D231,F231,H231,J231,L231,N231,P231,R231)</f>
        <v>0.1111111111111111</v>
      </c>
      <c r="J231" s="97">
        <v>0</v>
      </c>
      <c r="K231" s="96">
        <v>0</v>
      </c>
      <c r="L231" s="97">
        <v>0</v>
      </c>
      <c r="M231" s="96">
        <f>L231/SUM(R231,P231,N231,L231,J231,H231,F231,D231,B231)</f>
        <v>0</v>
      </c>
      <c r="N231" s="97">
        <v>5</v>
      </c>
      <c r="O231" s="96">
        <f>N231/SUM(B231,D231,F231,H231,J231,L231,N231,P231,R231)</f>
        <v>0.55555555555555558</v>
      </c>
      <c r="P231" s="97">
        <v>0</v>
      </c>
      <c r="Q231" s="96">
        <v>0</v>
      </c>
      <c r="R231" s="97">
        <v>0</v>
      </c>
      <c r="S231" s="98">
        <f>R231/SUM(R231,P231,N231,L231,J231,H231,F231,D231,B231)</f>
        <v>0</v>
      </c>
    </row>
    <row r="232" spans="1:57" ht="36">
      <c r="A232" s="99" t="s">
        <v>7</v>
      </c>
      <c r="B232" s="100">
        <v>4</v>
      </c>
      <c r="C232" s="101">
        <f t="shared" ref="C232:C237" si="3">B232/SUM(B232,D232,F232,H232,J232,L232,N232,P232,R232)</f>
        <v>0.14814814814814814</v>
      </c>
      <c r="D232" s="102">
        <v>4</v>
      </c>
      <c r="E232" s="101">
        <f t="shared" ref="E232:E237" si="4">D232/SUM(B232,D232,F232,H232,J232,L232,N232,P232,R232)</f>
        <v>0.14814814814814814</v>
      </c>
      <c r="F232" s="102">
        <v>0</v>
      </c>
      <c r="G232" s="101">
        <f t="shared" ref="G232:G236" si="5">F232/SUM(B232,D232,F232,H232,J232,L232,N232,P232,R232)</f>
        <v>0</v>
      </c>
      <c r="H232" s="102">
        <v>0</v>
      </c>
      <c r="I232" s="101">
        <f t="shared" ref="I232:I237" si="6">H232/SUM(B232,D232,F232,H232,J232,L232,N232,P232,R232)</f>
        <v>0</v>
      </c>
      <c r="J232" s="102">
        <v>0</v>
      </c>
      <c r="K232" s="101">
        <v>0</v>
      </c>
      <c r="L232" s="102">
        <v>0</v>
      </c>
      <c r="M232" s="101">
        <f t="shared" ref="M232:M237" si="7">L232/SUM(R232,P232,N232,L232,J232,H232,F232,D232,B232)</f>
        <v>0</v>
      </c>
      <c r="N232" s="102">
        <v>17</v>
      </c>
      <c r="O232" s="101">
        <f t="shared" ref="O232:O237" si="8">N232/SUM(B232,D232,F232,H232,J232,L232,N232,P232,R232)</f>
        <v>0.62962962962962965</v>
      </c>
      <c r="P232" s="102">
        <v>0</v>
      </c>
      <c r="Q232" s="101">
        <v>0</v>
      </c>
      <c r="R232" s="102">
        <v>2</v>
      </c>
      <c r="S232" s="103">
        <f t="shared" ref="S232:S237" si="9">R232/SUM(R232,P232,N232,L232,J232,H232,F232,D232,B232)</f>
        <v>7.407407407407407E-2</v>
      </c>
    </row>
    <row r="233" spans="1:57" ht="24">
      <c r="A233" s="99" t="s">
        <v>8</v>
      </c>
      <c r="B233" s="100">
        <v>3</v>
      </c>
      <c r="C233" s="101">
        <f t="shared" si="3"/>
        <v>0.15789473684210525</v>
      </c>
      <c r="D233" s="102">
        <v>3</v>
      </c>
      <c r="E233" s="101">
        <f t="shared" si="4"/>
        <v>0.15789473684210525</v>
      </c>
      <c r="F233" s="102">
        <v>0</v>
      </c>
      <c r="G233" s="101">
        <f t="shared" si="5"/>
        <v>0</v>
      </c>
      <c r="H233" s="102">
        <v>1</v>
      </c>
      <c r="I233" s="101">
        <f t="shared" si="6"/>
        <v>5.2631578947368418E-2</v>
      </c>
      <c r="J233" s="102">
        <v>0</v>
      </c>
      <c r="K233" s="101">
        <v>0</v>
      </c>
      <c r="L233" s="102">
        <v>1</v>
      </c>
      <c r="M233" s="101">
        <f t="shared" si="7"/>
        <v>5.2631578947368418E-2</v>
      </c>
      <c r="N233" s="102">
        <v>11</v>
      </c>
      <c r="O233" s="101">
        <f t="shared" si="8"/>
        <v>0.57894736842105265</v>
      </c>
      <c r="P233" s="102">
        <v>0</v>
      </c>
      <c r="Q233" s="101">
        <v>0</v>
      </c>
      <c r="R233" s="102">
        <v>0</v>
      </c>
      <c r="S233" s="103">
        <f t="shared" si="9"/>
        <v>0</v>
      </c>
    </row>
    <row r="234" spans="1:57" ht="24">
      <c r="A234" s="99" t="s">
        <v>9</v>
      </c>
      <c r="B234" s="100">
        <v>3</v>
      </c>
      <c r="C234" s="101">
        <f t="shared" si="3"/>
        <v>0.13636363636363635</v>
      </c>
      <c r="D234" s="102">
        <v>1</v>
      </c>
      <c r="E234" s="101">
        <f t="shared" si="4"/>
        <v>4.5454545454545456E-2</v>
      </c>
      <c r="F234" s="102">
        <v>1</v>
      </c>
      <c r="G234" s="101">
        <f t="shared" si="5"/>
        <v>4.5454545454545456E-2</v>
      </c>
      <c r="H234" s="102">
        <v>0</v>
      </c>
      <c r="I234" s="101">
        <f t="shared" si="6"/>
        <v>0</v>
      </c>
      <c r="J234" s="102">
        <v>0</v>
      </c>
      <c r="K234" s="101">
        <v>0</v>
      </c>
      <c r="L234" s="102">
        <v>1</v>
      </c>
      <c r="M234" s="101">
        <f t="shared" si="7"/>
        <v>4.5454545454545456E-2</v>
      </c>
      <c r="N234" s="102">
        <v>16</v>
      </c>
      <c r="O234" s="101">
        <f t="shared" si="8"/>
        <v>0.72727272727272729</v>
      </c>
      <c r="P234" s="102">
        <v>0</v>
      </c>
      <c r="Q234" s="101">
        <v>0</v>
      </c>
      <c r="R234" s="102">
        <v>0</v>
      </c>
      <c r="S234" s="103">
        <f t="shared" si="9"/>
        <v>0</v>
      </c>
    </row>
    <row r="235" spans="1:57" ht="24">
      <c r="A235" s="99" t="s">
        <v>10</v>
      </c>
      <c r="B235" s="100">
        <v>0</v>
      </c>
      <c r="C235" s="101">
        <f t="shared" si="3"/>
        <v>0</v>
      </c>
      <c r="D235" s="102">
        <v>0</v>
      </c>
      <c r="E235" s="101">
        <f t="shared" si="4"/>
        <v>0</v>
      </c>
      <c r="F235" s="102">
        <v>0</v>
      </c>
      <c r="G235" s="101">
        <f t="shared" si="5"/>
        <v>0</v>
      </c>
      <c r="H235" s="102">
        <v>0</v>
      </c>
      <c r="I235" s="101">
        <f t="shared" si="6"/>
        <v>0</v>
      </c>
      <c r="J235" s="102">
        <v>0</v>
      </c>
      <c r="K235" s="101">
        <v>0</v>
      </c>
      <c r="L235" s="102">
        <v>0</v>
      </c>
      <c r="M235" s="101">
        <f t="shared" si="7"/>
        <v>0</v>
      </c>
      <c r="N235" s="102">
        <v>5</v>
      </c>
      <c r="O235" s="101">
        <f t="shared" si="8"/>
        <v>0.7142857142857143</v>
      </c>
      <c r="P235" s="102">
        <v>1</v>
      </c>
      <c r="Q235" s="101">
        <v>0.14299999999999999</v>
      </c>
      <c r="R235" s="102">
        <v>1</v>
      </c>
      <c r="S235" s="103">
        <f t="shared" si="9"/>
        <v>0.14285714285714285</v>
      </c>
    </row>
    <row r="236" spans="1:57" ht="24">
      <c r="A236" s="99" t="s">
        <v>11</v>
      </c>
      <c r="B236" s="100">
        <v>11</v>
      </c>
      <c r="C236" s="101">
        <f t="shared" si="3"/>
        <v>0.22448979591836735</v>
      </c>
      <c r="D236" s="102">
        <v>4</v>
      </c>
      <c r="E236" s="101">
        <f t="shared" si="4"/>
        <v>8.1632653061224483E-2</v>
      </c>
      <c r="F236" s="102">
        <v>2</v>
      </c>
      <c r="G236" s="101">
        <f t="shared" si="5"/>
        <v>4.0816326530612242E-2</v>
      </c>
      <c r="H236" s="102">
        <v>2</v>
      </c>
      <c r="I236" s="101">
        <f t="shared" si="6"/>
        <v>4.0816326530612242E-2</v>
      </c>
      <c r="J236" s="102">
        <v>1</v>
      </c>
      <c r="K236" s="101">
        <v>2.0500000000000001E-2</v>
      </c>
      <c r="L236" s="102">
        <v>7</v>
      </c>
      <c r="M236" s="101">
        <f t="shared" si="7"/>
        <v>0.14285714285714285</v>
      </c>
      <c r="N236" s="102">
        <v>21</v>
      </c>
      <c r="O236" s="101">
        <f t="shared" si="8"/>
        <v>0.42857142857142855</v>
      </c>
      <c r="P236" s="102">
        <v>0</v>
      </c>
      <c r="Q236" s="101">
        <v>0</v>
      </c>
      <c r="R236" s="102">
        <v>1</v>
      </c>
      <c r="S236" s="103">
        <f t="shared" si="9"/>
        <v>2.0408163265306121E-2</v>
      </c>
    </row>
    <row r="237" spans="1:57" ht="24">
      <c r="A237" s="99" t="s">
        <v>12</v>
      </c>
      <c r="B237" s="100">
        <v>5</v>
      </c>
      <c r="C237" s="101">
        <f t="shared" si="3"/>
        <v>0.3125</v>
      </c>
      <c r="D237" s="102">
        <v>3</v>
      </c>
      <c r="E237" s="101">
        <f t="shared" si="4"/>
        <v>0.1875</v>
      </c>
      <c r="F237" s="102">
        <v>0</v>
      </c>
      <c r="G237" s="101">
        <f>F237/SUM(B237,D237,F237,H237,J237,L237,N237,P237,R237)</f>
        <v>0</v>
      </c>
      <c r="H237" s="102">
        <v>0</v>
      </c>
      <c r="I237" s="101">
        <f t="shared" si="6"/>
        <v>0</v>
      </c>
      <c r="J237" s="102">
        <v>0</v>
      </c>
      <c r="K237" s="101">
        <v>0</v>
      </c>
      <c r="L237" s="102">
        <v>0</v>
      </c>
      <c r="M237" s="101">
        <f t="shared" si="7"/>
        <v>0</v>
      </c>
      <c r="N237" s="102">
        <v>8</v>
      </c>
      <c r="O237" s="101">
        <f t="shared" si="8"/>
        <v>0.5</v>
      </c>
      <c r="P237" s="102">
        <v>0</v>
      </c>
      <c r="Q237" s="101">
        <v>0</v>
      </c>
      <c r="R237" s="102">
        <v>0</v>
      </c>
      <c r="S237" s="103">
        <f t="shared" si="9"/>
        <v>0</v>
      </c>
    </row>
    <row r="238" spans="1:57" ht="15.75" thickBot="1">
      <c r="A238" s="104" t="s">
        <v>13</v>
      </c>
      <c r="B238" s="105">
        <v>29</v>
      </c>
      <c r="C238" s="106">
        <f t="shared" ref="C238" si="10">B238/SUM(B238,D238,F238,H238,J238,L238,N238,P238,R238)</f>
        <v>0.19463087248322147</v>
      </c>
      <c r="D238" s="107">
        <v>15</v>
      </c>
      <c r="E238" s="106">
        <f>D238/SUM(B238,D238,F238,H238,J238,L238,N238,P238,R238)</f>
        <v>0.10067114093959731</v>
      </c>
      <c r="F238" s="107">
        <v>3</v>
      </c>
      <c r="G238" s="106">
        <f>F238/SUM(B238,D238,F238,H238,J238,L238,N238,P238,R238)</f>
        <v>2.0134228187919462E-2</v>
      </c>
      <c r="H238" s="107">
        <v>4</v>
      </c>
      <c r="I238" s="106">
        <f>H238/SUM(B238,D238,F238,H238,J238,L238,N238,P238,R238)</f>
        <v>2.6845637583892617E-2</v>
      </c>
      <c r="J238" s="107">
        <v>1</v>
      </c>
      <c r="K238" s="106">
        <f>J238/SUM(D238,F238,H238,J238,L238,N238,P238,R238,B238)</f>
        <v>6.7114093959731542E-3</v>
      </c>
      <c r="L238" s="107">
        <v>9</v>
      </c>
      <c r="M238" s="106">
        <f t="shared" ref="M238" si="11">L238/SUM(R238,P238,N238,L238,J238,H238,F238,D238,B238)</f>
        <v>6.0402684563758392E-2</v>
      </c>
      <c r="N238" s="107">
        <v>83</v>
      </c>
      <c r="O238" s="106">
        <f t="shared" ref="O238" si="12">N238/SUM(B238,D238,F238,H238,J238,L238,N238,P238,R238)</f>
        <v>0.55704697986577179</v>
      </c>
      <c r="P238" s="107">
        <v>1</v>
      </c>
      <c r="Q238" s="106">
        <f>P238/SUM(D238,F238,H238,J238,L238,N238,P238,R238,B238)</f>
        <v>6.7114093959731542E-3</v>
      </c>
      <c r="R238" s="107">
        <v>4</v>
      </c>
      <c r="S238" s="108">
        <f>R238/SUM(R238,P238,N238,L238,J238,H238,F238,D238,B238)</f>
        <v>2.6845637583892617E-2</v>
      </c>
    </row>
    <row r="239" spans="1:57" ht="15.75" thickTop="1"/>
    <row r="240" spans="1:57" ht="18" customHeight="1" thickBot="1">
      <c r="A240" s="291" t="s">
        <v>117</v>
      </c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  <c r="L240" s="291"/>
      <c r="M240" s="291"/>
      <c r="N240" s="291"/>
      <c r="O240" s="291"/>
      <c r="P240" s="291"/>
      <c r="Q240" s="291"/>
      <c r="R240" s="291"/>
      <c r="S240" s="291"/>
      <c r="T240" s="291"/>
      <c r="U240" s="291"/>
      <c r="V240" s="291"/>
      <c r="W240" s="291"/>
      <c r="X240" s="291"/>
      <c r="Y240" s="291"/>
      <c r="Z240" s="291"/>
      <c r="AA240" s="291"/>
      <c r="AB240" s="291"/>
      <c r="AC240" s="291"/>
      <c r="AD240" s="291"/>
      <c r="AE240" s="291"/>
      <c r="AF240" s="291"/>
      <c r="AG240" s="291"/>
      <c r="AH240" s="291"/>
      <c r="AI240" s="291"/>
      <c r="AJ240" s="291"/>
      <c r="AK240" s="291"/>
      <c r="AL240" s="291"/>
      <c r="AM240" s="291"/>
      <c r="AN240" s="291"/>
      <c r="AO240" s="291"/>
      <c r="AP240" s="291"/>
      <c r="AQ240" s="291"/>
      <c r="AR240" s="291"/>
      <c r="AS240" s="291"/>
      <c r="AT240" s="291"/>
      <c r="AU240" s="291"/>
      <c r="AV240" s="291"/>
      <c r="AW240" s="291"/>
      <c r="AX240" s="291"/>
      <c r="AY240" s="291"/>
      <c r="AZ240" s="291"/>
      <c r="BA240" s="291"/>
      <c r="BB240" s="291"/>
      <c r="BC240" s="291"/>
      <c r="BD240" s="291"/>
      <c r="BE240" s="291"/>
    </row>
    <row r="241" spans="1:57" ht="15" customHeight="1">
      <c r="A241" s="292"/>
      <c r="B241" s="295" t="s">
        <v>118</v>
      </c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  <c r="AH241" s="296"/>
      <c r="AI241" s="296"/>
      <c r="AJ241" s="296"/>
      <c r="AK241" s="296"/>
      <c r="AL241" s="296"/>
      <c r="AM241" s="296"/>
      <c r="AN241" s="296"/>
      <c r="AO241" s="296"/>
      <c r="AP241" s="296"/>
      <c r="AQ241" s="296"/>
      <c r="AR241" s="296"/>
      <c r="AS241" s="296"/>
      <c r="AT241" s="296"/>
      <c r="AU241" s="296"/>
      <c r="AV241" s="296"/>
      <c r="AW241" s="296"/>
      <c r="AX241" s="296"/>
      <c r="AY241" s="296"/>
      <c r="AZ241" s="296"/>
      <c r="BA241" s="296"/>
      <c r="BB241" s="296"/>
      <c r="BC241" s="296"/>
      <c r="BD241" s="296"/>
      <c r="BE241" s="297"/>
    </row>
    <row r="242" spans="1:57" ht="72.75" customHeight="1">
      <c r="A242" s="293"/>
      <c r="B242" s="298" t="s">
        <v>119</v>
      </c>
      <c r="C242" s="299"/>
      <c r="D242" s="299" t="s">
        <v>120</v>
      </c>
      <c r="E242" s="299"/>
      <c r="F242" s="299" t="s">
        <v>121</v>
      </c>
      <c r="G242" s="299"/>
      <c r="H242" s="299" t="s">
        <v>122</v>
      </c>
      <c r="I242" s="299"/>
      <c r="J242" s="299" t="s">
        <v>123</v>
      </c>
      <c r="K242" s="299"/>
      <c r="L242" s="299" t="s">
        <v>124</v>
      </c>
      <c r="M242" s="299"/>
      <c r="N242" s="299" t="s">
        <v>125</v>
      </c>
      <c r="O242" s="299"/>
      <c r="P242" s="299" t="s">
        <v>126</v>
      </c>
      <c r="Q242" s="299"/>
      <c r="R242" s="299" t="s">
        <v>127</v>
      </c>
      <c r="S242" s="299"/>
      <c r="T242" s="299" t="s">
        <v>128</v>
      </c>
      <c r="U242" s="299"/>
      <c r="V242" s="299" t="s">
        <v>129</v>
      </c>
      <c r="W242" s="299"/>
      <c r="X242" s="299" t="s">
        <v>130</v>
      </c>
      <c r="Y242" s="299"/>
      <c r="Z242" s="299" t="s">
        <v>131</v>
      </c>
      <c r="AA242" s="299"/>
      <c r="AB242" s="299" t="s">
        <v>132</v>
      </c>
      <c r="AC242" s="299"/>
      <c r="AD242" s="299" t="s">
        <v>133</v>
      </c>
      <c r="AE242" s="299"/>
      <c r="AF242" s="299" t="s">
        <v>134</v>
      </c>
      <c r="AG242" s="299"/>
      <c r="AH242" s="299" t="s">
        <v>135</v>
      </c>
      <c r="AI242" s="299"/>
      <c r="AJ242" s="299" t="s">
        <v>136</v>
      </c>
      <c r="AK242" s="299"/>
      <c r="AL242" s="299" t="s">
        <v>137</v>
      </c>
      <c r="AM242" s="299"/>
      <c r="AN242" s="299" t="s">
        <v>138</v>
      </c>
      <c r="AO242" s="299"/>
      <c r="AP242" s="299" t="s">
        <v>139</v>
      </c>
      <c r="AQ242" s="299"/>
      <c r="AR242" s="299" t="s">
        <v>140</v>
      </c>
      <c r="AS242" s="299"/>
      <c r="AT242" s="299" t="s">
        <v>141</v>
      </c>
      <c r="AU242" s="299"/>
      <c r="AV242" s="299" t="s">
        <v>142</v>
      </c>
      <c r="AW242" s="299"/>
      <c r="AX242" s="299" t="s">
        <v>143</v>
      </c>
      <c r="AY242" s="299"/>
      <c r="AZ242" s="299" t="s">
        <v>144</v>
      </c>
      <c r="BA242" s="299"/>
      <c r="BB242" s="299" t="s">
        <v>145</v>
      </c>
      <c r="BC242" s="299"/>
      <c r="BD242" s="299" t="s">
        <v>146</v>
      </c>
      <c r="BE242" s="300"/>
    </row>
    <row r="243" spans="1:57" ht="15" customHeight="1">
      <c r="A243" s="294"/>
      <c r="B243" s="55" t="s">
        <v>4</v>
      </c>
      <c r="C243" s="56" t="s">
        <v>5</v>
      </c>
      <c r="D243" s="56" t="s">
        <v>4</v>
      </c>
      <c r="E243" s="56" t="s">
        <v>5</v>
      </c>
      <c r="F243" s="56" t="s">
        <v>4</v>
      </c>
      <c r="G243" s="56" t="s">
        <v>5</v>
      </c>
      <c r="H243" s="56" t="s">
        <v>4</v>
      </c>
      <c r="I243" s="56" t="s">
        <v>5</v>
      </c>
      <c r="J243" s="56" t="s">
        <v>4</v>
      </c>
      <c r="K243" s="56" t="s">
        <v>5</v>
      </c>
      <c r="L243" s="56" t="s">
        <v>4</v>
      </c>
      <c r="M243" s="56" t="s">
        <v>5</v>
      </c>
      <c r="N243" s="56" t="s">
        <v>4</v>
      </c>
      <c r="O243" s="56" t="s">
        <v>5</v>
      </c>
      <c r="P243" s="56" t="s">
        <v>4</v>
      </c>
      <c r="Q243" s="56" t="s">
        <v>5</v>
      </c>
      <c r="R243" s="56" t="s">
        <v>4</v>
      </c>
      <c r="S243" s="56" t="s">
        <v>5</v>
      </c>
      <c r="T243" s="56" t="s">
        <v>4</v>
      </c>
      <c r="U243" s="56" t="s">
        <v>5</v>
      </c>
      <c r="V243" s="56" t="s">
        <v>4</v>
      </c>
      <c r="W243" s="56" t="s">
        <v>5</v>
      </c>
      <c r="X243" s="56" t="s">
        <v>4</v>
      </c>
      <c r="Y243" s="56" t="s">
        <v>5</v>
      </c>
      <c r="Z243" s="56" t="s">
        <v>4</v>
      </c>
      <c r="AA243" s="56" t="s">
        <v>5</v>
      </c>
      <c r="AB243" s="56" t="s">
        <v>4</v>
      </c>
      <c r="AC243" s="56" t="s">
        <v>5</v>
      </c>
      <c r="AD243" s="56" t="s">
        <v>4</v>
      </c>
      <c r="AE243" s="56" t="s">
        <v>5</v>
      </c>
      <c r="AF243" s="56" t="s">
        <v>4</v>
      </c>
      <c r="AG243" s="56" t="s">
        <v>5</v>
      </c>
      <c r="AH243" s="56" t="s">
        <v>4</v>
      </c>
      <c r="AI243" s="56" t="s">
        <v>5</v>
      </c>
      <c r="AJ243" s="56" t="s">
        <v>4</v>
      </c>
      <c r="AK243" s="56" t="s">
        <v>5</v>
      </c>
      <c r="AL243" s="56" t="s">
        <v>4</v>
      </c>
      <c r="AM243" s="56" t="s">
        <v>5</v>
      </c>
      <c r="AN243" s="56" t="s">
        <v>4</v>
      </c>
      <c r="AO243" s="56" t="s">
        <v>5</v>
      </c>
      <c r="AP243" s="56" t="s">
        <v>4</v>
      </c>
      <c r="AQ243" s="56" t="s">
        <v>5</v>
      </c>
      <c r="AR243" s="56" t="s">
        <v>4</v>
      </c>
      <c r="AS243" s="56" t="s">
        <v>5</v>
      </c>
      <c r="AT243" s="56" t="s">
        <v>4</v>
      </c>
      <c r="AU243" s="56" t="s">
        <v>5</v>
      </c>
      <c r="AV243" s="56" t="s">
        <v>4</v>
      </c>
      <c r="AW243" s="56" t="s">
        <v>5</v>
      </c>
      <c r="AX243" s="56" t="s">
        <v>4</v>
      </c>
      <c r="AY243" s="56" t="s">
        <v>5</v>
      </c>
      <c r="AZ243" s="56" t="s">
        <v>4</v>
      </c>
      <c r="BA243" s="56" t="s">
        <v>5</v>
      </c>
      <c r="BB243" s="56" t="s">
        <v>4</v>
      </c>
      <c r="BC243" s="56" t="s">
        <v>5</v>
      </c>
      <c r="BD243" s="56" t="s">
        <v>4</v>
      </c>
      <c r="BE243" s="57" t="s">
        <v>5</v>
      </c>
    </row>
    <row r="244" spans="1:57" ht="24">
      <c r="A244" s="2" t="s">
        <v>6</v>
      </c>
      <c r="B244" s="5">
        <v>0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  <c r="N244" s="7">
        <v>0</v>
      </c>
      <c r="O244" s="6">
        <v>0</v>
      </c>
      <c r="P244" s="7">
        <v>0</v>
      </c>
      <c r="Q244" s="6">
        <v>0</v>
      </c>
      <c r="R244" s="7">
        <v>2</v>
      </c>
      <c r="S244" s="6">
        <v>0.28571428571428575</v>
      </c>
      <c r="T244" s="7">
        <v>0</v>
      </c>
      <c r="U244" s="6">
        <v>0</v>
      </c>
      <c r="V244" s="7">
        <v>0</v>
      </c>
      <c r="W244" s="6">
        <v>0</v>
      </c>
      <c r="X244" s="7">
        <v>0</v>
      </c>
      <c r="Y244" s="6">
        <v>0</v>
      </c>
      <c r="Z244" s="7">
        <v>0</v>
      </c>
      <c r="AA244" s="6">
        <v>0</v>
      </c>
      <c r="AB244" s="7">
        <v>0</v>
      </c>
      <c r="AC244" s="6">
        <v>0</v>
      </c>
      <c r="AD244" s="7">
        <v>0</v>
      </c>
      <c r="AE244" s="6">
        <v>0</v>
      </c>
      <c r="AF244" s="7">
        <v>0</v>
      </c>
      <c r="AG244" s="6">
        <v>0</v>
      </c>
      <c r="AH244" s="7">
        <v>0</v>
      </c>
      <c r="AI244" s="6">
        <v>0</v>
      </c>
      <c r="AJ244" s="7">
        <v>0</v>
      </c>
      <c r="AK244" s="6">
        <v>0</v>
      </c>
      <c r="AL244" s="7">
        <v>3</v>
      </c>
      <c r="AM244" s="6">
        <v>0.42857142857142855</v>
      </c>
      <c r="AN244" s="7">
        <v>0</v>
      </c>
      <c r="AO244" s="6">
        <v>0</v>
      </c>
      <c r="AP244" s="7">
        <v>0</v>
      </c>
      <c r="AQ244" s="6">
        <v>0</v>
      </c>
      <c r="AR244" s="7">
        <v>0</v>
      </c>
      <c r="AS244" s="6">
        <v>0</v>
      </c>
      <c r="AT244" s="7">
        <v>1</v>
      </c>
      <c r="AU244" s="6">
        <v>0.14285714285714288</v>
      </c>
      <c r="AV244" s="7">
        <v>1</v>
      </c>
      <c r="AW244" s="6">
        <v>0.14285714285714288</v>
      </c>
      <c r="AX244" s="7">
        <v>0</v>
      </c>
      <c r="AY244" s="6">
        <v>0</v>
      </c>
      <c r="AZ244" s="7">
        <v>0</v>
      </c>
      <c r="BA244" s="6">
        <v>0</v>
      </c>
      <c r="BB244" s="7">
        <v>0</v>
      </c>
      <c r="BC244" s="6">
        <v>0</v>
      </c>
      <c r="BD244" s="7">
        <v>0</v>
      </c>
      <c r="BE244" s="8">
        <v>0</v>
      </c>
    </row>
    <row r="245" spans="1:57" ht="36">
      <c r="A245" s="3" t="s">
        <v>7</v>
      </c>
      <c r="B245" s="9">
        <v>0</v>
      </c>
      <c r="C245" s="10">
        <v>0</v>
      </c>
      <c r="D245" s="11">
        <v>0</v>
      </c>
      <c r="E245" s="10">
        <v>0</v>
      </c>
      <c r="F245" s="11">
        <v>0</v>
      </c>
      <c r="G245" s="10">
        <v>0</v>
      </c>
      <c r="H245" s="11">
        <v>1</v>
      </c>
      <c r="I245" s="10">
        <v>3.8461538461538464E-2</v>
      </c>
      <c r="J245" s="11">
        <v>0</v>
      </c>
      <c r="K245" s="10">
        <v>0</v>
      </c>
      <c r="L245" s="11">
        <v>0</v>
      </c>
      <c r="M245" s="10">
        <v>0</v>
      </c>
      <c r="N245" s="11">
        <v>1</v>
      </c>
      <c r="O245" s="10">
        <v>3.8461538461538464E-2</v>
      </c>
      <c r="P245" s="11">
        <v>5</v>
      </c>
      <c r="Q245" s="10">
        <v>0.19230769230769229</v>
      </c>
      <c r="R245" s="11">
        <v>1</v>
      </c>
      <c r="S245" s="10">
        <v>3.8461538461538464E-2</v>
      </c>
      <c r="T245" s="11">
        <v>0</v>
      </c>
      <c r="U245" s="10">
        <v>0</v>
      </c>
      <c r="V245" s="11">
        <v>0</v>
      </c>
      <c r="W245" s="10">
        <v>0</v>
      </c>
      <c r="X245" s="11">
        <v>0</v>
      </c>
      <c r="Y245" s="10">
        <v>0</v>
      </c>
      <c r="Z245" s="11">
        <v>0</v>
      </c>
      <c r="AA245" s="10">
        <v>0</v>
      </c>
      <c r="AB245" s="11">
        <v>0</v>
      </c>
      <c r="AC245" s="10">
        <v>0</v>
      </c>
      <c r="AD245" s="11">
        <v>0</v>
      </c>
      <c r="AE245" s="10">
        <v>0</v>
      </c>
      <c r="AF245" s="11">
        <v>1</v>
      </c>
      <c r="AG245" s="10">
        <v>3.8461538461538464E-2</v>
      </c>
      <c r="AH245" s="11">
        <v>0</v>
      </c>
      <c r="AI245" s="10">
        <v>0</v>
      </c>
      <c r="AJ245" s="11">
        <v>1</v>
      </c>
      <c r="AK245" s="10">
        <v>3.8461538461538464E-2</v>
      </c>
      <c r="AL245" s="11">
        <v>7</v>
      </c>
      <c r="AM245" s="10">
        <v>0.26923076923076922</v>
      </c>
      <c r="AN245" s="11">
        <v>0</v>
      </c>
      <c r="AO245" s="10">
        <v>0</v>
      </c>
      <c r="AP245" s="11">
        <v>1</v>
      </c>
      <c r="AQ245" s="10">
        <v>3.8461538461538464E-2</v>
      </c>
      <c r="AR245" s="11">
        <v>5</v>
      </c>
      <c r="AS245" s="10">
        <v>0.19230769230769229</v>
      </c>
      <c r="AT245" s="11">
        <v>0</v>
      </c>
      <c r="AU245" s="10">
        <v>0</v>
      </c>
      <c r="AV245" s="11">
        <v>2</v>
      </c>
      <c r="AW245" s="10">
        <v>7.6923076923076927E-2</v>
      </c>
      <c r="AX245" s="11">
        <v>0</v>
      </c>
      <c r="AY245" s="10">
        <v>0</v>
      </c>
      <c r="AZ245" s="11">
        <v>1</v>
      </c>
      <c r="BA245" s="10">
        <v>3.8461538461538464E-2</v>
      </c>
      <c r="BB245" s="11">
        <v>0</v>
      </c>
      <c r="BC245" s="10">
        <v>0</v>
      </c>
      <c r="BD245" s="11">
        <v>0</v>
      </c>
      <c r="BE245" s="12">
        <v>0</v>
      </c>
    </row>
    <row r="246" spans="1:57" ht="24">
      <c r="A246" s="3" t="s">
        <v>8</v>
      </c>
      <c r="B246" s="9">
        <v>0</v>
      </c>
      <c r="C246" s="10">
        <v>0</v>
      </c>
      <c r="D246" s="11">
        <v>0</v>
      </c>
      <c r="E246" s="10">
        <v>0</v>
      </c>
      <c r="F246" s="11">
        <v>0</v>
      </c>
      <c r="G246" s="10">
        <v>0</v>
      </c>
      <c r="H246" s="11">
        <v>0</v>
      </c>
      <c r="I246" s="10">
        <v>0</v>
      </c>
      <c r="J246" s="11">
        <v>0</v>
      </c>
      <c r="K246" s="10">
        <v>0</v>
      </c>
      <c r="L246" s="11">
        <v>0</v>
      </c>
      <c r="M246" s="10">
        <v>0</v>
      </c>
      <c r="N246" s="11">
        <v>0</v>
      </c>
      <c r="O246" s="10">
        <v>0</v>
      </c>
      <c r="P246" s="11">
        <v>1</v>
      </c>
      <c r="Q246" s="10">
        <v>7.6923076923076927E-2</v>
      </c>
      <c r="R246" s="11">
        <v>0</v>
      </c>
      <c r="S246" s="10">
        <v>0</v>
      </c>
      <c r="T246" s="11">
        <v>0</v>
      </c>
      <c r="U246" s="10">
        <v>0</v>
      </c>
      <c r="V246" s="11">
        <v>0</v>
      </c>
      <c r="W246" s="10">
        <v>0</v>
      </c>
      <c r="X246" s="11">
        <v>0</v>
      </c>
      <c r="Y246" s="10">
        <v>0</v>
      </c>
      <c r="Z246" s="11">
        <v>0</v>
      </c>
      <c r="AA246" s="10">
        <v>0</v>
      </c>
      <c r="AB246" s="11">
        <v>0</v>
      </c>
      <c r="AC246" s="10">
        <v>0</v>
      </c>
      <c r="AD246" s="11">
        <v>0</v>
      </c>
      <c r="AE246" s="10">
        <v>0</v>
      </c>
      <c r="AF246" s="11">
        <v>2</v>
      </c>
      <c r="AG246" s="10">
        <v>0.15384615384615385</v>
      </c>
      <c r="AH246" s="11">
        <v>1</v>
      </c>
      <c r="AI246" s="10">
        <v>7.6923076923076927E-2</v>
      </c>
      <c r="AJ246" s="11">
        <v>0</v>
      </c>
      <c r="AK246" s="10">
        <v>0</v>
      </c>
      <c r="AL246" s="11">
        <v>4</v>
      </c>
      <c r="AM246" s="10">
        <v>0.30769230769230771</v>
      </c>
      <c r="AN246" s="11">
        <v>0</v>
      </c>
      <c r="AO246" s="10">
        <v>0</v>
      </c>
      <c r="AP246" s="11">
        <v>1</v>
      </c>
      <c r="AQ246" s="10">
        <v>7.6923076923076927E-2</v>
      </c>
      <c r="AR246" s="11">
        <v>2</v>
      </c>
      <c r="AS246" s="10">
        <v>0.15384615384615385</v>
      </c>
      <c r="AT246" s="11">
        <v>0</v>
      </c>
      <c r="AU246" s="10">
        <v>0</v>
      </c>
      <c r="AV246" s="11">
        <v>1</v>
      </c>
      <c r="AW246" s="10">
        <v>7.6923076923076927E-2</v>
      </c>
      <c r="AX246" s="11">
        <v>0</v>
      </c>
      <c r="AY246" s="10">
        <v>0</v>
      </c>
      <c r="AZ246" s="11">
        <v>0</v>
      </c>
      <c r="BA246" s="10">
        <v>0</v>
      </c>
      <c r="BB246" s="11">
        <v>1</v>
      </c>
      <c r="BC246" s="10">
        <v>7.6923076923076927E-2</v>
      </c>
      <c r="BD246" s="11">
        <v>0</v>
      </c>
      <c r="BE246" s="12">
        <v>0</v>
      </c>
    </row>
    <row r="247" spans="1:57" ht="24">
      <c r="A247" s="3" t="s">
        <v>9</v>
      </c>
      <c r="B247" s="9">
        <v>0</v>
      </c>
      <c r="C247" s="10">
        <v>0</v>
      </c>
      <c r="D247" s="11">
        <v>0</v>
      </c>
      <c r="E247" s="10">
        <v>0</v>
      </c>
      <c r="F247" s="11">
        <v>0</v>
      </c>
      <c r="G247" s="10">
        <v>0</v>
      </c>
      <c r="H247" s="11">
        <v>1</v>
      </c>
      <c r="I247" s="10">
        <v>5.2631578947368425E-2</v>
      </c>
      <c r="J247" s="11">
        <v>0</v>
      </c>
      <c r="K247" s="10">
        <v>0</v>
      </c>
      <c r="L247" s="11">
        <v>0</v>
      </c>
      <c r="M247" s="10">
        <v>0</v>
      </c>
      <c r="N247" s="11">
        <v>0</v>
      </c>
      <c r="O247" s="10">
        <v>0</v>
      </c>
      <c r="P247" s="11">
        <v>9</v>
      </c>
      <c r="Q247" s="10">
        <v>0.47368421052631582</v>
      </c>
      <c r="R247" s="11">
        <v>0</v>
      </c>
      <c r="S247" s="10">
        <v>0</v>
      </c>
      <c r="T247" s="11">
        <v>0</v>
      </c>
      <c r="U247" s="10">
        <v>0</v>
      </c>
      <c r="V247" s="11">
        <v>0</v>
      </c>
      <c r="W247" s="10">
        <v>0</v>
      </c>
      <c r="X247" s="11">
        <v>0</v>
      </c>
      <c r="Y247" s="10">
        <v>0</v>
      </c>
      <c r="Z247" s="11">
        <v>0</v>
      </c>
      <c r="AA247" s="10">
        <v>0</v>
      </c>
      <c r="AB247" s="11">
        <v>0</v>
      </c>
      <c r="AC247" s="10">
        <v>0</v>
      </c>
      <c r="AD247" s="11">
        <v>0</v>
      </c>
      <c r="AE247" s="10">
        <v>0</v>
      </c>
      <c r="AF247" s="11">
        <v>0</v>
      </c>
      <c r="AG247" s="10">
        <v>0</v>
      </c>
      <c r="AH247" s="11">
        <v>1</v>
      </c>
      <c r="AI247" s="10">
        <v>5.2631578947368425E-2</v>
      </c>
      <c r="AJ247" s="11">
        <v>1</v>
      </c>
      <c r="AK247" s="10">
        <v>5.2631578947368425E-2</v>
      </c>
      <c r="AL247" s="11">
        <v>1</v>
      </c>
      <c r="AM247" s="10">
        <v>5.2631578947368425E-2</v>
      </c>
      <c r="AN247" s="11">
        <v>0</v>
      </c>
      <c r="AO247" s="10">
        <v>0</v>
      </c>
      <c r="AP247" s="11">
        <v>2</v>
      </c>
      <c r="AQ247" s="10">
        <v>0.10526315789473685</v>
      </c>
      <c r="AR247" s="11">
        <v>2</v>
      </c>
      <c r="AS247" s="10">
        <v>0.10526315789473685</v>
      </c>
      <c r="AT247" s="11">
        <v>0</v>
      </c>
      <c r="AU247" s="10">
        <v>0</v>
      </c>
      <c r="AV247" s="11">
        <v>1</v>
      </c>
      <c r="AW247" s="10">
        <v>5.2631578947368425E-2</v>
      </c>
      <c r="AX247" s="11">
        <v>0</v>
      </c>
      <c r="AY247" s="10">
        <v>0</v>
      </c>
      <c r="AZ247" s="11">
        <v>0</v>
      </c>
      <c r="BA247" s="10">
        <v>0</v>
      </c>
      <c r="BB247" s="11">
        <v>1</v>
      </c>
      <c r="BC247" s="10">
        <v>5.2631578947368425E-2</v>
      </c>
      <c r="BD247" s="11">
        <v>0</v>
      </c>
      <c r="BE247" s="12">
        <v>0</v>
      </c>
    </row>
    <row r="248" spans="1:57" ht="24">
      <c r="A248" s="3" t="s">
        <v>10</v>
      </c>
      <c r="B248" s="9">
        <v>0</v>
      </c>
      <c r="C248" s="10">
        <v>0</v>
      </c>
      <c r="D248" s="11">
        <v>0</v>
      </c>
      <c r="E248" s="10">
        <v>0</v>
      </c>
      <c r="F248" s="11">
        <v>0</v>
      </c>
      <c r="G248" s="10">
        <v>0</v>
      </c>
      <c r="H248" s="11">
        <v>1</v>
      </c>
      <c r="I248" s="10">
        <v>0.14285714285714288</v>
      </c>
      <c r="J248" s="11">
        <v>0</v>
      </c>
      <c r="K248" s="10">
        <v>0</v>
      </c>
      <c r="L248" s="11">
        <v>0</v>
      </c>
      <c r="M248" s="10">
        <v>0</v>
      </c>
      <c r="N248" s="11">
        <v>0</v>
      </c>
      <c r="O248" s="10">
        <v>0</v>
      </c>
      <c r="P248" s="11">
        <v>2</v>
      </c>
      <c r="Q248" s="10">
        <v>0.28571428571428575</v>
      </c>
      <c r="R248" s="11">
        <v>0</v>
      </c>
      <c r="S248" s="10">
        <v>0</v>
      </c>
      <c r="T248" s="11">
        <v>0</v>
      </c>
      <c r="U248" s="10">
        <v>0</v>
      </c>
      <c r="V248" s="11">
        <v>0</v>
      </c>
      <c r="W248" s="10">
        <v>0</v>
      </c>
      <c r="X248" s="11">
        <v>0</v>
      </c>
      <c r="Y248" s="10">
        <v>0</v>
      </c>
      <c r="Z248" s="11">
        <v>0</v>
      </c>
      <c r="AA248" s="10">
        <v>0</v>
      </c>
      <c r="AB248" s="11">
        <v>0</v>
      </c>
      <c r="AC248" s="10">
        <v>0</v>
      </c>
      <c r="AD248" s="11">
        <v>0</v>
      </c>
      <c r="AE248" s="10">
        <v>0</v>
      </c>
      <c r="AF248" s="11">
        <v>0</v>
      </c>
      <c r="AG248" s="10">
        <v>0</v>
      </c>
      <c r="AH248" s="11">
        <v>1</v>
      </c>
      <c r="AI248" s="10">
        <v>0.14285714285714288</v>
      </c>
      <c r="AJ248" s="11">
        <v>1</v>
      </c>
      <c r="AK248" s="10">
        <v>0.14285714285714288</v>
      </c>
      <c r="AL248" s="11">
        <v>1</v>
      </c>
      <c r="AM248" s="10">
        <v>0.14285714285714288</v>
      </c>
      <c r="AN248" s="11">
        <v>0</v>
      </c>
      <c r="AO248" s="10">
        <v>0</v>
      </c>
      <c r="AP248" s="11">
        <v>0</v>
      </c>
      <c r="AQ248" s="10">
        <v>0</v>
      </c>
      <c r="AR248" s="11">
        <v>1</v>
      </c>
      <c r="AS248" s="10">
        <v>0.14285714285714288</v>
      </c>
      <c r="AT248" s="11">
        <v>0</v>
      </c>
      <c r="AU248" s="10">
        <v>0</v>
      </c>
      <c r="AV248" s="11">
        <v>0</v>
      </c>
      <c r="AW248" s="10">
        <v>0</v>
      </c>
      <c r="AX248" s="11">
        <v>0</v>
      </c>
      <c r="AY248" s="10">
        <v>0</v>
      </c>
      <c r="AZ248" s="11">
        <v>0</v>
      </c>
      <c r="BA248" s="10">
        <v>0</v>
      </c>
      <c r="BB248" s="11">
        <v>0</v>
      </c>
      <c r="BC248" s="10">
        <v>0</v>
      </c>
      <c r="BD248" s="11">
        <v>0</v>
      </c>
      <c r="BE248" s="12">
        <v>0</v>
      </c>
    </row>
    <row r="249" spans="1:57" ht="24">
      <c r="A249" s="3" t="s">
        <v>11</v>
      </c>
      <c r="B249" s="9">
        <v>1</v>
      </c>
      <c r="C249" s="10">
        <v>2.6315789473684213E-2</v>
      </c>
      <c r="D249" s="11">
        <v>0</v>
      </c>
      <c r="E249" s="10">
        <v>0</v>
      </c>
      <c r="F249" s="11">
        <v>0</v>
      </c>
      <c r="G249" s="10">
        <v>0</v>
      </c>
      <c r="H249" s="11">
        <v>3</v>
      </c>
      <c r="I249" s="10">
        <v>7.8947368421052627E-2</v>
      </c>
      <c r="J249" s="11">
        <v>0</v>
      </c>
      <c r="K249" s="10">
        <v>0</v>
      </c>
      <c r="L249" s="11">
        <v>3</v>
      </c>
      <c r="M249" s="10">
        <v>7.8947368421052627E-2</v>
      </c>
      <c r="N249" s="11">
        <v>1</v>
      </c>
      <c r="O249" s="10">
        <v>2.6315789473684213E-2</v>
      </c>
      <c r="P249" s="11">
        <v>8</v>
      </c>
      <c r="Q249" s="10">
        <v>0.2105263157894737</v>
      </c>
      <c r="R249" s="11">
        <v>8</v>
      </c>
      <c r="S249" s="10">
        <v>0.2105263157894737</v>
      </c>
      <c r="T249" s="11">
        <v>0</v>
      </c>
      <c r="U249" s="10">
        <v>0</v>
      </c>
      <c r="V249" s="11">
        <v>0</v>
      </c>
      <c r="W249" s="10">
        <v>0</v>
      </c>
      <c r="X249" s="11">
        <v>1</v>
      </c>
      <c r="Y249" s="10">
        <v>2.6315789473684213E-2</v>
      </c>
      <c r="Z249" s="11">
        <v>1</v>
      </c>
      <c r="AA249" s="10">
        <v>2.6315789473684213E-2</v>
      </c>
      <c r="AB249" s="11">
        <v>0</v>
      </c>
      <c r="AC249" s="10">
        <v>0</v>
      </c>
      <c r="AD249" s="11">
        <v>3</v>
      </c>
      <c r="AE249" s="10">
        <v>7.8947368421052627E-2</v>
      </c>
      <c r="AF249" s="11">
        <v>0</v>
      </c>
      <c r="AG249" s="10">
        <v>0</v>
      </c>
      <c r="AH249" s="11">
        <v>0</v>
      </c>
      <c r="AI249" s="10">
        <v>0</v>
      </c>
      <c r="AJ249" s="11">
        <v>2</v>
      </c>
      <c r="AK249" s="10">
        <v>5.2631578947368425E-2</v>
      </c>
      <c r="AL249" s="11">
        <v>0</v>
      </c>
      <c r="AM249" s="10">
        <v>0</v>
      </c>
      <c r="AN249" s="11">
        <v>0</v>
      </c>
      <c r="AO249" s="10">
        <v>0</v>
      </c>
      <c r="AP249" s="11">
        <v>0</v>
      </c>
      <c r="AQ249" s="10">
        <v>0</v>
      </c>
      <c r="AR249" s="11">
        <v>3</v>
      </c>
      <c r="AS249" s="10">
        <v>7.8947368421052627E-2</v>
      </c>
      <c r="AT249" s="11">
        <v>1</v>
      </c>
      <c r="AU249" s="10">
        <v>2.6315789473684213E-2</v>
      </c>
      <c r="AV249" s="11">
        <v>3</v>
      </c>
      <c r="AW249" s="10">
        <v>7.8947368421052627E-2</v>
      </c>
      <c r="AX249" s="11">
        <v>0</v>
      </c>
      <c r="AY249" s="10">
        <v>0</v>
      </c>
      <c r="AZ249" s="11">
        <v>0</v>
      </c>
      <c r="BA249" s="10">
        <v>0</v>
      </c>
      <c r="BB249" s="11">
        <v>0</v>
      </c>
      <c r="BC249" s="10">
        <v>0</v>
      </c>
      <c r="BD249" s="11">
        <v>0</v>
      </c>
      <c r="BE249" s="12">
        <v>0</v>
      </c>
    </row>
    <row r="250" spans="1:57" ht="24">
      <c r="A250" s="3" t="s">
        <v>12</v>
      </c>
      <c r="B250" s="9">
        <v>0</v>
      </c>
      <c r="C250" s="10">
        <v>0</v>
      </c>
      <c r="D250" s="11">
        <v>0</v>
      </c>
      <c r="E250" s="10">
        <v>0</v>
      </c>
      <c r="F250" s="11">
        <v>0</v>
      </c>
      <c r="G250" s="10">
        <v>0</v>
      </c>
      <c r="H250" s="11">
        <v>1</v>
      </c>
      <c r="I250" s="10">
        <v>0.125</v>
      </c>
      <c r="J250" s="11">
        <v>0</v>
      </c>
      <c r="K250" s="10">
        <v>0</v>
      </c>
      <c r="L250" s="11">
        <v>2</v>
      </c>
      <c r="M250" s="10">
        <v>0.25</v>
      </c>
      <c r="N250" s="11">
        <v>2</v>
      </c>
      <c r="O250" s="10">
        <v>0.25</v>
      </c>
      <c r="P250" s="11">
        <v>0</v>
      </c>
      <c r="Q250" s="10">
        <v>0</v>
      </c>
      <c r="R250" s="11">
        <v>0</v>
      </c>
      <c r="S250" s="10">
        <v>0</v>
      </c>
      <c r="T250" s="11">
        <v>1</v>
      </c>
      <c r="U250" s="10">
        <v>0.125</v>
      </c>
      <c r="V250" s="11">
        <v>0</v>
      </c>
      <c r="W250" s="10">
        <v>0</v>
      </c>
      <c r="X250" s="11">
        <v>0</v>
      </c>
      <c r="Y250" s="10">
        <v>0</v>
      </c>
      <c r="Z250" s="11">
        <v>1</v>
      </c>
      <c r="AA250" s="10">
        <v>0.125</v>
      </c>
      <c r="AB250" s="11">
        <v>0</v>
      </c>
      <c r="AC250" s="10">
        <v>0</v>
      </c>
      <c r="AD250" s="11">
        <v>0</v>
      </c>
      <c r="AE250" s="10">
        <v>0</v>
      </c>
      <c r="AF250" s="11">
        <v>0</v>
      </c>
      <c r="AG250" s="10">
        <v>0</v>
      </c>
      <c r="AH250" s="11">
        <v>0</v>
      </c>
      <c r="AI250" s="10">
        <v>0</v>
      </c>
      <c r="AJ250" s="11">
        <v>0</v>
      </c>
      <c r="AK250" s="10">
        <v>0</v>
      </c>
      <c r="AL250" s="11">
        <v>0</v>
      </c>
      <c r="AM250" s="10">
        <v>0</v>
      </c>
      <c r="AN250" s="11">
        <v>0</v>
      </c>
      <c r="AO250" s="10">
        <v>0</v>
      </c>
      <c r="AP250" s="11">
        <v>0</v>
      </c>
      <c r="AQ250" s="10">
        <v>0</v>
      </c>
      <c r="AR250" s="11">
        <v>0</v>
      </c>
      <c r="AS250" s="10">
        <v>0</v>
      </c>
      <c r="AT250" s="11">
        <v>0</v>
      </c>
      <c r="AU250" s="10">
        <v>0</v>
      </c>
      <c r="AV250" s="11">
        <v>0</v>
      </c>
      <c r="AW250" s="10">
        <v>0</v>
      </c>
      <c r="AX250" s="11">
        <v>0</v>
      </c>
      <c r="AY250" s="10">
        <v>0</v>
      </c>
      <c r="AZ250" s="11">
        <v>1</v>
      </c>
      <c r="BA250" s="10">
        <v>0.125</v>
      </c>
      <c r="BB250" s="11">
        <v>0</v>
      </c>
      <c r="BC250" s="10">
        <v>0</v>
      </c>
      <c r="BD250" s="11">
        <v>0</v>
      </c>
      <c r="BE250" s="12">
        <v>0</v>
      </c>
    </row>
    <row r="251" spans="1:57" ht="15" customHeight="1">
      <c r="A251" s="4" t="s">
        <v>13</v>
      </c>
      <c r="B251" s="13">
        <v>1</v>
      </c>
      <c r="C251" s="17">
        <v>8.4745762711864406E-3</v>
      </c>
      <c r="D251" s="15">
        <v>0</v>
      </c>
      <c r="E251" s="14">
        <v>0</v>
      </c>
      <c r="F251" s="15">
        <v>0</v>
      </c>
      <c r="G251" s="14">
        <v>0</v>
      </c>
      <c r="H251" s="15">
        <v>7</v>
      </c>
      <c r="I251" s="14">
        <v>5.9322033898305086E-2</v>
      </c>
      <c r="J251" s="15">
        <v>0</v>
      </c>
      <c r="K251" s="14">
        <v>0</v>
      </c>
      <c r="L251" s="15">
        <v>5</v>
      </c>
      <c r="M251" s="14">
        <v>4.2372881355932208E-2</v>
      </c>
      <c r="N251" s="15">
        <v>4</v>
      </c>
      <c r="O251" s="14">
        <v>3.3898305084745763E-2</v>
      </c>
      <c r="P251" s="15">
        <v>25</v>
      </c>
      <c r="Q251" s="14">
        <v>0.21186440677966101</v>
      </c>
      <c r="R251" s="15">
        <v>11</v>
      </c>
      <c r="S251" s="14">
        <v>9.3220338983050849E-2</v>
      </c>
      <c r="T251" s="15">
        <v>1</v>
      </c>
      <c r="U251" s="17">
        <v>8.4745762711864406E-3</v>
      </c>
      <c r="V251" s="15">
        <v>0</v>
      </c>
      <c r="W251" s="14">
        <v>0</v>
      </c>
      <c r="X251" s="15">
        <v>1</v>
      </c>
      <c r="Y251" s="17">
        <v>8.4745762711864406E-3</v>
      </c>
      <c r="Z251" s="15">
        <v>2</v>
      </c>
      <c r="AA251" s="14">
        <v>1.6949152542372881E-2</v>
      </c>
      <c r="AB251" s="15">
        <v>0</v>
      </c>
      <c r="AC251" s="14">
        <v>0</v>
      </c>
      <c r="AD251" s="15">
        <v>3</v>
      </c>
      <c r="AE251" s="14">
        <v>2.542372881355932E-2</v>
      </c>
      <c r="AF251" s="15">
        <v>3</v>
      </c>
      <c r="AG251" s="14">
        <v>2.542372881355932E-2</v>
      </c>
      <c r="AH251" s="15">
        <v>3</v>
      </c>
      <c r="AI251" s="14">
        <v>2.542372881355932E-2</v>
      </c>
      <c r="AJ251" s="15">
        <v>5</v>
      </c>
      <c r="AK251" s="14">
        <v>4.2372881355932208E-2</v>
      </c>
      <c r="AL251" s="15">
        <v>16</v>
      </c>
      <c r="AM251" s="14">
        <v>0.13559322033898305</v>
      </c>
      <c r="AN251" s="15">
        <v>0</v>
      </c>
      <c r="AO251" s="14">
        <v>0</v>
      </c>
      <c r="AP251" s="15">
        <v>4</v>
      </c>
      <c r="AQ251" s="14">
        <v>3.3898305084745763E-2</v>
      </c>
      <c r="AR251" s="15">
        <v>13</v>
      </c>
      <c r="AS251" s="14">
        <v>0.11016949152542374</v>
      </c>
      <c r="AT251" s="15">
        <v>2</v>
      </c>
      <c r="AU251" s="14">
        <v>1.6949152542372881E-2</v>
      </c>
      <c r="AV251" s="15">
        <v>8</v>
      </c>
      <c r="AW251" s="14">
        <v>6.7796610169491525E-2</v>
      </c>
      <c r="AX251" s="15">
        <v>0</v>
      </c>
      <c r="AY251" s="14">
        <v>0</v>
      </c>
      <c r="AZ251" s="15">
        <v>2</v>
      </c>
      <c r="BA251" s="14">
        <v>1.6949152542372881E-2</v>
      </c>
      <c r="BB251" s="15">
        <v>2</v>
      </c>
      <c r="BC251" s="14">
        <v>1.6949152542372881E-2</v>
      </c>
      <c r="BD251" s="15">
        <v>0</v>
      </c>
      <c r="BE251" s="16">
        <v>0</v>
      </c>
    </row>
    <row r="254" spans="1:57" ht="23.25">
      <c r="A254" s="58" t="s">
        <v>466</v>
      </c>
    </row>
    <row r="255" spans="1:57">
      <c r="A255" s="362" t="s">
        <v>465</v>
      </c>
    </row>
    <row r="256" spans="1:57" ht="18" customHeight="1" thickBot="1">
      <c r="A256" s="291" t="s">
        <v>147</v>
      </c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</row>
    <row r="257" spans="1:13" ht="29.25" customHeight="1" thickTop="1">
      <c r="A257" s="292" t="s">
        <v>371</v>
      </c>
      <c r="B257" s="295" t="s">
        <v>148</v>
      </c>
      <c r="C257" s="296"/>
      <c r="D257" s="296"/>
      <c r="E257" s="296" t="s">
        <v>149</v>
      </c>
      <c r="F257" s="296"/>
      <c r="G257" s="296"/>
      <c r="H257" s="296" t="s">
        <v>150</v>
      </c>
      <c r="I257" s="296"/>
      <c r="J257" s="296"/>
      <c r="K257" s="296" t="s">
        <v>151</v>
      </c>
      <c r="L257" s="296"/>
      <c r="M257" s="297"/>
    </row>
    <row r="258" spans="1:13" ht="15" customHeight="1" thickBot="1">
      <c r="A258" s="294"/>
      <c r="B258" s="55" t="s">
        <v>4</v>
      </c>
      <c r="C258" s="56" t="s">
        <v>152</v>
      </c>
      <c r="D258" s="56" t="s">
        <v>153</v>
      </c>
      <c r="E258" s="56" t="s">
        <v>4</v>
      </c>
      <c r="F258" s="56" t="s">
        <v>152</v>
      </c>
      <c r="G258" s="56" t="s">
        <v>153</v>
      </c>
      <c r="H258" s="56" t="s">
        <v>4</v>
      </c>
      <c r="I258" s="56" t="s">
        <v>152</v>
      </c>
      <c r="J258" s="56" t="s">
        <v>153</v>
      </c>
      <c r="K258" s="56" t="s">
        <v>4</v>
      </c>
      <c r="L258" s="56" t="s">
        <v>152</v>
      </c>
      <c r="M258" s="57" t="s">
        <v>153</v>
      </c>
    </row>
    <row r="259" spans="1:13" ht="24.75" thickTop="1">
      <c r="A259" s="2" t="s">
        <v>6</v>
      </c>
      <c r="B259" s="5">
        <v>6</v>
      </c>
      <c r="C259" s="19">
        <v>4.166666666666667</v>
      </c>
      <c r="D259" s="20">
        <v>1.3291601358251257</v>
      </c>
      <c r="E259" s="7">
        <v>6</v>
      </c>
      <c r="F259" s="19">
        <v>4.3333333333333339</v>
      </c>
      <c r="G259" s="19">
        <v>0.51639777949432231</v>
      </c>
      <c r="H259" s="7">
        <v>6</v>
      </c>
      <c r="I259" s="19">
        <v>3.3333333333333335</v>
      </c>
      <c r="J259" s="19">
        <v>1.2110601416389968</v>
      </c>
      <c r="K259" s="7">
        <v>6</v>
      </c>
      <c r="L259" s="19">
        <v>5.333333333333333</v>
      </c>
      <c r="M259" s="26">
        <v>1.0327955589886444</v>
      </c>
    </row>
    <row r="260" spans="1:13" ht="25.5" customHeight="1">
      <c r="A260" s="3" t="s">
        <v>7</v>
      </c>
      <c r="B260" s="9">
        <v>24</v>
      </c>
      <c r="C260" s="21">
        <v>4.791666666666667</v>
      </c>
      <c r="D260" s="21">
        <v>1.6145847942957392</v>
      </c>
      <c r="E260" s="11">
        <v>24</v>
      </c>
      <c r="F260" s="21">
        <v>4.958333333333333</v>
      </c>
      <c r="G260" s="21">
        <v>1.899179838238342</v>
      </c>
      <c r="H260" s="11">
        <v>24</v>
      </c>
      <c r="I260" s="21">
        <v>4.0416666666666679</v>
      </c>
      <c r="J260" s="21">
        <v>1.7315277663950708</v>
      </c>
      <c r="K260" s="11">
        <v>24</v>
      </c>
      <c r="L260" s="21">
        <v>5.291666666666667</v>
      </c>
      <c r="M260" s="22">
        <v>2.0103896803024699</v>
      </c>
    </row>
    <row r="261" spans="1:13" ht="24">
      <c r="A261" s="3" t="s">
        <v>8</v>
      </c>
      <c r="B261" s="9">
        <v>12</v>
      </c>
      <c r="C261" s="21">
        <v>5.1666666666666661</v>
      </c>
      <c r="D261" s="23">
        <v>0.93743686656109193</v>
      </c>
      <c r="E261" s="11">
        <v>12</v>
      </c>
      <c r="F261" s="21">
        <v>5.416666666666667</v>
      </c>
      <c r="G261" s="23">
        <v>1.3789543689024493</v>
      </c>
      <c r="H261" s="11">
        <v>11</v>
      </c>
      <c r="I261" s="21">
        <v>3.6363636363636362</v>
      </c>
      <c r="J261" s="23">
        <v>2.2922795323750234</v>
      </c>
      <c r="K261" s="11">
        <v>12</v>
      </c>
      <c r="L261" s="21">
        <v>6.25</v>
      </c>
      <c r="M261" s="27">
        <v>1.1381803659589922</v>
      </c>
    </row>
    <row r="262" spans="1:13" ht="24">
      <c r="A262" s="3" t="s">
        <v>9</v>
      </c>
      <c r="B262" s="9">
        <v>17</v>
      </c>
      <c r="C262" s="21">
        <v>5.0588235294117636</v>
      </c>
      <c r="D262" s="23">
        <v>1.7843271923646082</v>
      </c>
      <c r="E262" s="11">
        <v>17</v>
      </c>
      <c r="F262" s="21">
        <v>4.764705882352942</v>
      </c>
      <c r="G262" s="21">
        <v>1.786386428124731</v>
      </c>
      <c r="H262" s="11">
        <v>17</v>
      </c>
      <c r="I262" s="21">
        <v>3.4117647058823533</v>
      </c>
      <c r="J262" s="21">
        <v>1.5024489812224806</v>
      </c>
      <c r="K262" s="11">
        <v>17</v>
      </c>
      <c r="L262" s="21">
        <v>5</v>
      </c>
      <c r="M262" s="22">
        <v>1.1726039399558574</v>
      </c>
    </row>
    <row r="263" spans="1:13" ht="24">
      <c r="A263" s="3" t="s">
        <v>10</v>
      </c>
      <c r="B263" s="9">
        <v>7</v>
      </c>
      <c r="C263" s="21">
        <v>2.7142857142857144</v>
      </c>
      <c r="D263" s="21">
        <v>2.3603873774083297</v>
      </c>
      <c r="E263" s="11">
        <v>7</v>
      </c>
      <c r="F263" s="21">
        <v>3.8571428571428568</v>
      </c>
      <c r="G263" s="21">
        <v>2.7945525240230875</v>
      </c>
      <c r="H263" s="11">
        <v>7</v>
      </c>
      <c r="I263" s="21">
        <v>3.1428571428571428</v>
      </c>
      <c r="J263" s="21">
        <v>2.7342623276105891</v>
      </c>
      <c r="K263" s="11">
        <v>7</v>
      </c>
      <c r="L263" s="21">
        <v>4.4285714285714288</v>
      </c>
      <c r="M263" s="22">
        <v>2.1491969707422398</v>
      </c>
    </row>
    <row r="264" spans="1:13" ht="24">
      <c r="A264" s="3" t="s">
        <v>11</v>
      </c>
      <c r="B264" s="9">
        <v>35</v>
      </c>
      <c r="C264" s="21">
        <v>5.0857142857142854</v>
      </c>
      <c r="D264" s="21">
        <v>1.4826730346678232</v>
      </c>
      <c r="E264" s="11">
        <v>35</v>
      </c>
      <c r="F264" s="21">
        <v>4.7142857142857135</v>
      </c>
      <c r="G264" s="21">
        <v>1.6009450990224596</v>
      </c>
      <c r="H264" s="11">
        <v>35</v>
      </c>
      <c r="I264" s="21">
        <v>4.7714285714285714</v>
      </c>
      <c r="J264" s="21">
        <v>2.0304406112049307</v>
      </c>
      <c r="K264" s="11">
        <v>35</v>
      </c>
      <c r="L264" s="21">
        <v>4.8571428571428568</v>
      </c>
      <c r="M264" s="22">
        <v>1.8172839647130994</v>
      </c>
    </row>
    <row r="265" spans="1:13" ht="24">
      <c r="A265" s="3" t="s">
        <v>12</v>
      </c>
      <c r="B265" s="9">
        <v>8</v>
      </c>
      <c r="C265" s="21">
        <v>3.875</v>
      </c>
      <c r="D265" s="21">
        <v>1.8850918886280925</v>
      </c>
      <c r="E265" s="11">
        <v>8</v>
      </c>
      <c r="F265" s="21">
        <v>3.5000000000000004</v>
      </c>
      <c r="G265" s="21">
        <v>2.2038926600773587</v>
      </c>
      <c r="H265" s="11">
        <v>8</v>
      </c>
      <c r="I265" s="21">
        <v>3.7499999999999996</v>
      </c>
      <c r="J265" s="21">
        <v>1.8322507626258084</v>
      </c>
      <c r="K265" s="11">
        <v>8</v>
      </c>
      <c r="L265" s="21">
        <v>4.5</v>
      </c>
      <c r="M265" s="22">
        <v>1.7728105208558367</v>
      </c>
    </row>
    <row r="266" spans="1:13" ht="15" customHeight="1" thickBot="1">
      <c r="A266" s="4" t="s">
        <v>13</v>
      </c>
      <c r="B266" s="13">
        <v>109</v>
      </c>
      <c r="C266" s="24">
        <v>4.7339449541284422</v>
      </c>
      <c r="D266" s="24">
        <v>1.6867797603436137</v>
      </c>
      <c r="E266" s="15">
        <v>109</v>
      </c>
      <c r="F266" s="24">
        <v>4.6880733944954143</v>
      </c>
      <c r="G266" s="24">
        <v>1.798647885714598</v>
      </c>
      <c r="H266" s="15">
        <v>108</v>
      </c>
      <c r="I266" s="24">
        <v>4.0185185185185182</v>
      </c>
      <c r="J266" s="24">
        <v>1.9574037806241005</v>
      </c>
      <c r="K266" s="15">
        <v>109</v>
      </c>
      <c r="L266" s="24">
        <v>5.1009174311926602</v>
      </c>
      <c r="M266" s="25">
        <v>1.726401492553119</v>
      </c>
    </row>
    <row r="267" spans="1:13" ht="15.75" thickTop="1"/>
    <row r="269" spans="1:13" ht="18">
      <c r="A269" s="1"/>
    </row>
    <row r="271" spans="1:13" ht="18" customHeight="1" thickBot="1">
      <c r="A271" s="291" t="s">
        <v>147</v>
      </c>
      <c r="B271" s="291"/>
      <c r="C271" s="291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</row>
    <row r="272" spans="1:13" ht="30" customHeight="1" thickTop="1">
      <c r="A272" s="292" t="s">
        <v>371</v>
      </c>
      <c r="B272" s="295" t="s">
        <v>154</v>
      </c>
      <c r="C272" s="296"/>
      <c r="D272" s="296"/>
      <c r="E272" s="296" t="s">
        <v>155</v>
      </c>
      <c r="F272" s="296"/>
      <c r="G272" s="296"/>
      <c r="H272" s="296" t="s">
        <v>156</v>
      </c>
      <c r="I272" s="296"/>
      <c r="J272" s="296"/>
      <c r="K272" s="296" t="s">
        <v>157</v>
      </c>
      <c r="L272" s="296"/>
      <c r="M272" s="297"/>
    </row>
    <row r="273" spans="1:17" ht="15" customHeight="1" thickBot="1">
      <c r="A273" s="294"/>
      <c r="B273" s="55" t="s">
        <v>4</v>
      </c>
      <c r="C273" s="56" t="s">
        <v>152</v>
      </c>
      <c r="D273" s="56" t="s">
        <v>153</v>
      </c>
      <c r="E273" s="56" t="s">
        <v>4</v>
      </c>
      <c r="F273" s="56" t="s">
        <v>152</v>
      </c>
      <c r="G273" s="56" t="s">
        <v>153</v>
      </c>
      <c r="H273" s="56" t="s">
        <v>4</v>
      </c>
      <c r="I273" s="56" t="s">
        <v>152</v>
      </c>
      <c r="J273" s="56" t="s">
        <v>153</v>
      </c>
      <c r="K273" s="56" t="s">
        <v>4</v>
      </c>
      <c r="L273" s="56" t="s">
        <v>152</v>
      </c>
      <c r="M273" s="57" t="s">
        <v>153</v>
      </c>
    </row>
    <row r="274" spans="1:17" ht="24.75" thickTop="1">
      <c r="A274" s="2" t="s">
        <v>6</v>
      </c>
      <c r="B274" s="5">
        <v>6</v>
      </c>
      <c r="C274" s="19">
        <v>5.166666666666667</v>
      </c>
      <c r="D274" s="20">
        <v>0.752772652709081</v>
      </c>
      <c r="E274" s="7">
        <v>6</v>
      </c>
      <c r="F274" s="19">
        <v>4.5</v>
      </c>
      <c r="G274" s="19">
        <v>1.6431676725154984</v>
      </c>
      <c r="H274" s="7">
        <v>6</v>
      </c>
      <c r="I274" s="19">
        <v>5</v>
      </c>
      <c r="J274" s="19">
        <v>1.6733200530681511</v>
      </c>
      <c r="K274" s="7">
        <v>6</v>
      </c>
      <c r="L274" s="19">
        <v>5.666666666666667</v>
      </c>
      <c r="M274" s="26">
        <v>0.81649658092772592</v>
      </c>
    </row>
    <row r="275" spans="1:17" ht="24.75" customHeight="1">
      <c r="A275" s="3" t="s">
        <v>7</v>
      </c>
      <c r="B275" s="9">
        <v>24</v>
      </c>
      <c r="C275" s="21">
        <v>5.291666666666667</v>
      </c>
      <c r="D275" s="21">
        <v>1.6279933411536363</v>
      </c>
      <c r="E275" s="11">
        <v>24</v>
      </c>
      <c r="F275" s="21">
        <v>4.7083333333333321</v>
      </c>
      <c r="G275" s="21">
        <v>1.9219366742195603</v>
      </c>
      <c r="H275" s="11">
        <v>24</v>
      </c>
      <c r="I275" s="21">
        <v>5.1666666666666661</v>
      </c>
      <c r="J275" s="21">
        <v>2.0144406207413392</v>
      </c>
      <c r="K275" s="11">
        <v>24</v>
      </c>
      <c r="L275" s="21">
        <v>4.2083333333333321</v>
      </c>
      <c r="M275" s="22">
        <v>1.9555754555421379</v>
      </c>
    </row>
    <row r="276" spans="1:17" ht="24">
      <c r="A276" s="3" t="s">
        <v>8</v>
      </c>
      <c r="B276" s="9">
        <v>12</v>
      </c>
      <c r="C276" s="21">
        <v>5.5</v>
      </c>
      <c r="D276" s="23">
        <v>0.7977240352174656</v>
      </c>
      <c r="E276" s="11">
        <v>12</v>
      </c>
      <c r="F276" s="21">
        <v>5.5</v>
      </c>
      <c r="G276" s="23">
        <v>0.90453403373329078</v>
      </c>
      <c r="H276" s="11">
        <v>12</v>
      </c>
      <c r="I276" s="21">
        <v>5.5</v>
      </c>
      <c r="J276" s="23">
        <v>0.90453403373329078</v>
      </c>
      <c r="K276" s="11">
        <v>12</v>
      </c>
      <c r="L276" s="21">
        <v>5.833333333333333</v>
      </c>
      <c r="M276" s="27">
        <v>0.83484710993672184</v>
      </c>
    </row>
    <row r="277" spans="1:17" ht="24">
      <c r="A277" s="3" t="s">
        <v>9</v>
      </c>
      <c r="B277" s="9">
        <v>17</v>
      </c>
      <c r="C277" s="21">
        <v>5.882352941176471</v>
      </c>
      <c r="D277" s="23">
        <v>0.92752041360126325</v>
      </c>
      <c r="E277" s="11">
        <v>17</v>
      </c>
      <c r="F277" s="21">
        <v>5.4117647058823533</v>
      </c>
      <c r="G277" s="21">
        <v>1.3719886811400706</v>
      </c>
      <c r="H277" s="11">
        <v>17</v>
      </c>
      <c r="I277" s="21">
        <v>5.5294117647058822</v>
      </c>
      <c r="J277" s="21">
        <v>1.2307338795828044</v>
      </c>
      <c r="K277" s="11">
        <v>17</v>
      </c>
      <c r="L277" s="21">
        <v>5.4117647058823533</v>
      </c>
      <c r="M277" s="22">
        <v>1.8727928185403933</v>
      </c>
    </row>
    <row r="278" spans="1:17" ht="24">
      <c r="A278" s="3" t="s">
        <v>10</v>
      </c>
      <c r="B278" s="9">
        <v>7</v>
      </c>
      <c r="C278" s="21">
        <v>4.7142857142857144</v>
      </c>
      <c r="D278" s="21">
        <v>2.2146697055682831</v>
      </c>
      <c r="E278" s="11">
        <v>7</v>
      </c>
      <c r="F278" s="21">
        <v>5.1428571428571432</v>
      </c>
      <c r="G278" s="21">
        <v>1.214985792587912</v>
      </c>
      <c r="H278" s="11">
        <v>7</v>
      </c>
      <c r="I278" s="21">
        <v>5.2857142857142856</v>
      </c>
      <c r="J278" s="21">
        <v>1.2535663410560174</v>
      </c>
      <c r="K278" s="11">
        <v>7</v>
      </c>
      <c r="L278" s="21">
        <v>4</v>
      </c>
      <c r="M278" s="22">
        <v>2.8867513459481291</v>
      </c>
    </row>
    <row r="279" spans="1:17" ht="24">
      <c r="A279" s="3" t="s">
        <v>11</v>
      </c>
      <c r="B279" s="9">
        <v>35</v>
      </c>
      <c r="C279" s="21">
        <v>5.5714285714285721</v>
      </c>
      <c r="D279" s="21">
        <v>1.4809717454848252</v>
      </c>
      <c r="E279" s="11">
        <v>35</v>
      </c>
      <c r="F279" s="21">
        <v>5.6571428571428566</v>
      </c>
      <c r="G279" s="21">
        <v>1.3271565611543825</v>
      </c>
      <c r="H279" s="11">
        <v>35</v>
      </c>
      <c r="I279" s="21">
        <v>5.3428571428571425</v>
      </c>
      <c r="J279" s="21">
        <v>1.3491360447437799</v>
      </c>
      <c r="K279" s="11">
        <v>35</v>
      </c>
      <c r="L279" s="21">
        <v>5.3714285714285719</v>
      </c>
      <c r="M279" s="22">
        <v>1.1653253594071105</v>
      </c>
    </row>
    <row r="280" spans="1:17" ht="24">
      <c r="A280" s="3" t="s">
        <v>12</v>
      </c>
      <c r="B280" s="9">
        <v>8</v>
      </c>
      <c r="C280" s="21">
        <v>5.875</v>
      </c>
      <c r="D280" s="21">
        <v>1.3562026818605377</v>
      </c>
      <c r="E280" s="11">
        <v>8</v>
      </c>
      <c r="F280" s="21">
        <v>5.4999999999999991</v>
      </c>
      <c r="G280" s="21">
        <v>1.0690449676496976</v>
      </c>
      <c r="H280" s="11">
        <v>8</v>
      </c>
      <c r="I280" s="21">
        <v>5.625</v>
      </c>
      <c r="J280" s="21">
        <v>1.1877349391654206</v>
      </c>
      <c r="K280" s="11">
        <v>8</v>
      </c>
      <c r="L280" s="21">
        <v>4.5</v>
      </c>
      <c r="M280" s="22">
        <v>1.927248223318863</v>
      </c>
    </row>
    <row r="281" spans="1:17" ht="15" customHeight="1" thickBot="1">
      <c r="A281" s="4" t="s">
        <v>13</v>
      </c>
      <c r="B281" s="13">
        <v>109</v>
      </c>
      <c r="C281" s="24">
        <v>5.4954128440366956</v>
      </c>
      <c r="D281" s="24">
        <v>1.398569727144612</v>
      </c>
      <c r="E281" s="15">
        <v>109</v>
      </c>
      <c r="F281" s="24">
        <v>5.2844036697247727</v>
      </c>
      <c r="G281" s="24">
        <v>1.4662356886944277</v>
      </c>
      <c r="H281" s="15">
        <v>109</v>
      </c>
      <c r="I281" s="24">
        <v>5.3486238532110102</v>
      </c>
      <c r="J281" s="24">
        <v>1.4425809354596648</v>
      </c>
      <c r="K281" s="15">
        <v>109</v>
      </c>
      <c r="L281" s="24">
        <v>5.0366972477064227</v>
      </c>
      <c r="M281" s="25">
        <v>1.720931086836571</v>
      </c>
    </row>
    <row r="282" spans="1:17" ht="15.75" thickTop="1"/>
    <row r="284" spans="1:17" ht="23.25">
      <c r="A284" s="58" t="s">
        <v>272</v>
      </c>
    </row>
    <row r="285" spans="1:17">
      <c r="A285" s="362" t="s">
        <v>467</v>
      </c>
    </row>
    <row r="286" spans="1:17" ht="18" customHeight="1" thickBot="1">
      <c r="A286" s="317" t="s">
        <v>158</v>
      </c>
      <c r="B286" s="317"/>
      <c r="C286" s="317"/>
      <c r="D286" s="317"/>
      <c r="E286" s="317"/>
      <c r="F286" s="317"/>
      <c r="G286" s="317"/>
      <c r="H286" s="317"/>
      <c r="I286" s="317"/>
      <c r="J286" s="317"/>
      <c r="K286" s="317"/>
      <c r="L286" s="317"/>
      <c r="M286" s="317"/>
      <c r="N286" s="317"/>
      <c r="O286" s="317"/>
      <c r="P286" s="317"/>
      <c r="Q286" s="364"/>
    </row>
    <row r="287" spans="1:17" ht="30" customHeight="1" thickTop="1">
      <c r="A287" s="292" t="s">
        <v>371</v>
      </c>
      <c r="B287" s="295" t="s">
        <v>159</v>
      </c>
      <c r="C287" s="296"/>
      <c r="D287" s="296"/>
      <c r="E287" s="296" t="s">
        <v>160</v>
      </c>
      <c r="F287" s="296"/>
      <c r="G287" s="296"/>
      <c r="H287" s="296" t="s">
        <v>161</v>
      </c>
      <c r="I287" s="296"/>
      <c r="J287" s="296"/>
      <c r="K287" s="296" t="s">
        <v>162</v>
      </c>
      <c r="L287" s="296"/>
      <c r="M287" s="296"/>
      <c r="N287" s="365" t="s">
        <v>163</v>
      </c>
      <c r="O287" s="366"/>
      <c r="P287" s="367"/>
      <c r="Q287" s="364"/>
    </row>
    <row r="288" spans="1:17" ht="15" customHeight="1" thickBot="1">
      <c r="A288" s="294"/>
      <c r="B288" s="55" t="s">
        <v>4</v>
      </c>
      <c r="C288" s="56" t="s">
        <v>152</v>
      </c>
      <c r="D288" s="56" t="s">
        <v>153</v>
      </c>
      <c r="E288" s="56" t="s">
        <v>4</v>
      </c>
      <c r="F288" s="56" t="s">
        <v>152</v>
      </c>
      <c r="G288" s="56" t="s">
        <v>153</v>
      </c>
      <c r="H288" s="56" t="s">
        <v>4</v>
      </c>
      <c r="I288" s="56" t="s">
        <v>152</v>
      </c>
      <c r="J288" s="56" t="s">
        <v>153</v>
      </c>
      <c r="K288" s="56" t="s">
        <v>4</v>
      </c>
      <c r="L288" s="56" t="s">
        <v>152</v>
      </c>
      <c r="M288" s="56" t="s">
        <v>153</v>
      </c>
      <c r="N288" s="56" t="s">
        <v>4</v>
      </c>
      <c r="O288" s="56" t="s">
        <v>152</v>
      </c>
      <c r="P288" s="57" t="s">
        <v>153</v>
      </c>
      <c r="Q288" s="364"/>
    </row>
    <row r="289" spans="1:17" ht="24.75" thickTop="1">
      <c r="A289" s="2" t="s">
        <v>6</v>
      </c>
      <c r="B289" s="5">
        <v>7</v>
      </c>
      <c r="C289" s="19">
        <v>5.2857142857142856</v>
      </c>
      <c r="D289" s="20">
        <v>0.95118973121134176</v>
      </c>
      <c r="E289" s="7">
        <v>7</v>
      </c>
      <c r="F289" s="19">
        <v>4.2857142857142856</v>
      </c>
      <c r="G289" s="19">
        <v>2.0586634591635513</v>
      </c>
      <c r="H289" s="7">
        <v>7</v>
      </c>
      <c r="I289" s="19">
        <v>4.5714285714285712</v>
      </c>
      <c r="J289" s="19">
        <v>2.370453040886408</v>
      </c>
      <c r="K289" s="7">
        <v>7</v>
      </c>
      <c r="L289" s="19">
        <v>4.1428571428571432</v>
      </c>
      <c r="M289" s="19">
        <v>1.3451854182690985</v>
      </c>
      <c r="N289" s="7">
        <v>7</v>
      </c>
      <c r="O289" s="19">
        <v>5.2857142857142856</v>
      </c>
      <c r="P289" s="26">
        <v>1.3801311186847085</v>
      </c>
      <c r="Q289" s="364"/>
    </row>
    <row r="290" spans="1:17" ht="26.25" customHeight="1">
      <c r="A290" s="3" t="s">
        <v>7</v>
      </c>
      <c r="B290" s="9">
        <v>22</v>
      </c>
      <c r="C290" s="21">
        <v>5.7727272727272734</v>
      </c>
      <c r="D290" s="21">
        <v>1.1925090867905042</v>
      </c>
      <c r="E290" s="11">
        <v>22</v>
      </c>
      <c r="F290" s="21">
        <v>4.8181818181818183</v>
      </c>
      <c r="G290" s="21">
        <v>1.7630159126409233</v>
      </c>
      <c r="H290" s="11">
        <v>22</v>
      </c>
      <c r="I290" s="21">
        <v>4.7727272727272734</v>
      </c>
      <c r="J290" s="21">
        <v>1.3068252399583533</v>
      </c>
      <c r="K290" s="11">
        <v>22</v>
      </c>
      <c r="L290" s="21">
        <v>3.8181818181818175</v>
      </c>
      <c r="M290" s="21">
        <v>2.1075005199426267</v>
      </c>
      <c r="N290" s="11">
        <v>22</v>
      </c>
      <c r="O290" s="21">
        <v>5.7727272727272734</v>
      </c>
      <c r="P290" s="22">
        <v>0.92230653833167131</v>
      </c>
      <c r="Q290" s="364"/>
    </row>
    <row r="291" spans="1:17" ht="24">
      <c r="A291" s="3" t="s">
        <v>8</v>
      </c>
      <c r="B291" s="9">
        <v>12</v>
      </c>
      <c r="C291" s="21">
        <v>5.8333333333333339</v>
      </c>
      <c r="D291" s="23">
        <v>0.57735026918962573</v>
      </c>
      <c r="E291" s="11">
        <v>12</v>
      </c>
      <c r="F291" s="21">
        <v>4.75</v>
      </c>
      <c r="G291" s="23">
        <v>1.4847711791873706</v>
      </c>
      <c r="H291" s="11">
        <v>12</v>
      </c>
      <c r="I291" s="21">
        <v>4.0000000000000009</v>
      </c>
      <c r="J291" s="23">
        <v>1.5374122295716151</v>
      </c>
      <c r="K291" s="11">
        <v>12</v>
      </c>
      <c r="L291" s="21">
        <v>4.666666666666667</v>
      </c>
      <c r="M291" s="23">
        <v>1.4354811251305468</v>
      </c>
      <c r="N291" s="11">
        <v>12</v>
      </c>
      <c r="O291" s="21">
        <v>5.666666666666667</v>
      </c>
      <c r="P291" s="27">
        <v>0.77849894416152288</v>
      </c>
      <c r="Q291" s="364"/>
    </row>
    <row r="292" spans="1:17" ht="24">
      <c r="A292" s="3" t="s">
        <v>9</v>
      </c>
      <c r="B292" s="9">
        <v>18</v>
      </c>
      <c r="C292" s="21">
        <v>5.7222222222222223</v>
      </c>
      <c r="D292" s="23">
        <v>1.0740552924509197</v>
      </c>
      <c r="E292" s="11">
        <v>18</v>
      </c>
      <c r="F292" s="21">
        <v>5.5</v>
      </c>
      <c r="G292" s="21">
        <v>1.3394467690277294</v>
      </c>
      <c r="H292" s="11">
        <v>18</v>
      </c>
      <c r="I292" s="21">
        <v>4.7222222222222223</v>
      </c>
      <c r="J292" s="21">
        <v>1.2274102605536661</v>
      </c>
      <c r="K292" s="11">
        <v>18</v>
      </c>
      <c r="L292" s="21">
        <v>5.1111111111111107</v>
      </c>
      <c r="M292" s="21">
        <v>1.6047315659302059</v>
      </c>
      <c r="N292" s="11">
        <v>18</v>
      </c>
      <c r="O292" s="21">
        <v>5.7777777777777768</v>
      </c>
      <c r="P292" s="22">
        <v>1.0032626514091003</v>
      </c>
      <c r="Q292" s="364"/>
    </row>
    <row r="293" spans="1:17" ht="24">
      <c r="A293" s="3" t="s">
        <v>10</v>
      </c>
      <c r="B293" s="9">
        <v>7</v>
      </c>
      <c r="C293" s="21">
        <v>5.1428571428571432</v>
      </c>
      <c r="D293" s="21">
        <v>1.2149857925879117</v>
      </c>
      <c r="E293" s="11">
        <v>7</v>
      </c>
      <c r="F293" s="21">
        <v>4.2857142857142856</v>
      </c>
      <c r="G293" s="21">
        <v>2.1380899352993947</v>
      </c>
      <c r="H293" s="11">
        <v>7</v>
      </c>
      <c r="I293" s="21">
        <v>3.4285714285714288</v>
      </c>
      <c r="J293" s="21">
        <v>1.9023794624226835</v>
      </c>
      <c r="K293" s="11">
        <v>7</v>
      </c>
      <c r="L293" s="21">
        <v>3.5714285714285716</v>
      </c>
      <c r="M293" s="21">
        <v>2.0701966780270626</v>
      </c>
      <c r="N293" s="11">
        <v>7</v>
      </c>
      <c r="O293" s="21">
        <v>5.4285714285714279</v>
      </c>
      <c r="P293" s="22">
        <v>1.1338934190276815</v>
      </c>
      <c r="Q293" s="364"/>
    </row>
    <row r="294" spans="1:17" ht="24">
      <c r="A294" s="3" t="s">
        <v>11</v>
      </c>
      <c r="B294" s="9">
        <v>30</v>
      </c>
      <c r="C294" s="21">
        <v>5.4666666666666659</v>
      </c>
      <c r="D294" s="21">
        <v>0.97320421124325651</v>
      </c>
      <c r="E294" s="11">
        <v>30</v>
      </c>
      <c r="F294" s="21">
        <v>4.7333333333333334</v>
      </c>
      <c r="G294" s="21">
        <v>1.4367908045682758</v>
      </c>
      <c r="H294" s="11">
        <v>30</v>
      </c>
      <c r="I294" s="21">
        <v>4.7333333333333325</v>
      </c>
      <c r="J294" s="21">
        <v>1.5297809925141153</v>
      </c>
      <c r="K294" s="11">
        <v>30</v>
      </c>
      <c r="L294" s="21">
        <v>4.833333333333333</v>
      </c>
      <c r="M294" s="21">
        <v>1.7036134686526492</v>
      </c>
      <c r="N294" s="11">
        <v>31</v>
      </c>
      <c r="O294" s="21">
        <v>5.4516129032258061</v>
      </c>
      <c r="P294" s="22">
        <v>0.88839592065022277</v>
      </c>
      <c r="Q294" s="364"/>
    </row>
    <row r="295" spans="1:17" ht="24">
      <c r="A295" s="3" t="s">
        <v>12</v>
      </c>
      <c r="B295" s="9">
        <v>8</v>
      </c>
      <c r="C295" s="21">
        <v>5.2500000000000009</v>
      </c>
      <c r="D295" s="21">
        <v>1.4880476182856899</v>
      </c>
      <c r="E295" s="11">
        <v>8</v>
      </c>
      <c r="F295" s="21">
        <v>4.125</v>
      </c>
      <c r="G295" s="21">
        <v>2.1671244937540095</v>
      </c>
      <c r="H295" s="11">
        <v>8</v>
      </c>
      <c r="I295" s="21">
        <v>5.25</v>
      </c>
      <c r="J295" s="21">
        <v>0.88640526042791834</v>
      </c>
      <c r="K295" s="11">
        <v>8</v>
      </c>
      <c r="L295" s="21">
        <v>3.875</v>
      </c>
      <c r="M295" s="21">
        <v>1.5526475085202969</v>
      </c>
      <c r="N295" s="11">
        <v>8</v>
      </c>
      <c r="O295" s="21">
        <v>5.375</v>
      </c>
      <c r="P295" s="22">
        <v>1.5059406173077154</v>
      </c>
      <c r="Q295" s="364"/>
    </row>
    <row r="296" spans="1:17" ht="15" customHeight="1" thickBot="1">
      <c r="A296" s="4" t="s">
        <v>13</v>
      </c>
      <c r="B296" s="13">
        <v>104</v>
      </c>
      <c r="C296" s="24">
        <v>5.5673076923076925</v>
      </c>
      <c r="D296" s="24">
        <v>1.0590747296801348</v>
      </c>
      <c r="E296" s="15">
        <v>104</v>
      </c>
      <c r="F296" s="24">
        <v>4.778846153846156</v>
      </c>
      <c r="G296" s="24">
        <v>1.6543953271306306</v>
      </c>
      <c r="H296" s="15">
        <v>104</v>
      </c>
      <c r="I296" s="24">
        <v>4.5961538461538458</v>
      </c>
      <c r="J296" s="24">
        <v>1.5106047832087073</v>
      </c>
      <c r="K296" s="15">
        <v>104</v>
      </c>
      <c r="L296" s="24">
        <v>4.4423076923076934</v>
      </c>
      <c r="M296" s="24">
        <v>1.7835653345096518</v>
      </c>
      <c r="N296" s="15">
        <v>105</v>
      </c>
      <c r="O296" s="24">
        <v>5.5809523809523807</v>
      </c>
      <c r="P296" s="25">
        <v>0.99789155011331054</v>
      </c>
      <c r="Q296" s="364"/>
    </row>
    <row r="297" spans="1:17" ht="15.75" thickTop="1"/>
    <row r="299" spans="1:17" ht="23.25">
      <c r="A299" s="58" t="s">
        <v>273</v>
      </c>
    </row>
    <row r="300" spans="1:17">
      <c r="A300" s="362" t="s">
        <v>468</v>
      </c>
    </row>
    <row r="301" spans="1:17" ht="18" customHeight="1" thickBot="1">
      <c r="A301" s="291" t="s">
        <v>164</v>
      </c>
      <c r="B301" s="291"/>
      <c r="C301" s="291"/>
      <c r="D301" s="291"/>
      <c r="E301" s="291"/>
      <c r="F301" s="291"/>
      <c r="G301" s="291"/>
      <c r="H301" s="291"/>
      <c r="I301" s="291"/>
      <c r="J301" s="291"/>
      <c r="K301" s="291"/>
      <c r="L301" s="291"/>
      <c r="M301" s="291"/>
    </row>
    <row r="302" spans="1:17" ht="15" customHeight="1" thickTop="1">
      <c r="A302" s="292" t="s">
        <v>371</v>
      </c>
      <c r="B302" s="295" t="s">
        <v>472</v>
      </c>
      <c r="C302" s="296"/>
      <c r="D302" s="296"/>
      <c r="E302" s="296" t="s">
        <v>473</v>
      </c>
      <c r="F302" s="296"/>
      <c r="G302" s="296"/>
      <c r="H302" s="296" t="s">
        <v>474</v>
      </c>
      <c r="I302" s="296"/>
      <c r="J302" s="296"/>
      <c r="K302" s="296" t="s">
        <v>475</v>
      </c>
      <c r="L302" s="296"/>
      <c r="M302" s="297"/>
    </row>
    <row r="303" spans="1:17" ht="15" customHeight="1" thickBot="1">
      <c r="A303" s="294"/>
      <c r="B303" s="55" t="s">
        <v>4</v>
      </c>
      <c r="C303" s="56" t="s">
        <v>152</v>
      </c>
      <c r="D303" s="56" t="s">
        <v>153</v>
      </c>
      <c r="E303" s="56" t="s">
        <v>4</v>
      </c>
      <c r="F303" s="56" t="s">
        <v>152</v>
      </c>
      <c r="G303" s="56" t="s">
        <v>153</v>
      </c>
      <c r="H303" s="56" t="s">
        <v>4</v>
      </c>
      <c r="I303" s="56" t="s">
        <v>152</v>
      </c>
      <c r="J303" s="56" t="s">
        <v>476</v>
      </c>
      <c r="K303" s="56" t="s">
        <v>4</v>
      </c>
      <c r="L303" s="56" t="s">
        <v>152</v>
      </c>
      <c r="M303" s="57" t="s">
        <v>476</v>
      </c>
    </row>
    <row r="304" spans="1:17" ht="24.75" thickTop="1">
      <c r="A304" s="2" t="s">
        <v>6</v>
      </c>
      <c r="B304" s="5">
        <v>7</v>
      </c>
      <c r="C304" s="19">
        <v>5.1428571428571423</v>
      </c>
      <c r="D304" s="20">
        <v>1.0690449676496976</v>
      </c>
      <c r="E304" s="7">
        <v>7</v>
      </c>
      <c r="F304" s="19">
        <v>3.7142857142857144</v>
      </c>
      <c r="G304" s="19">
        <v>1.6035674514745464</v>
      </c>
      <c r="H304" s="7">
        <v>7</v>
      </c>
      <c r="I304" s="19">
        <v>4.4285714285714288</v>
      </c>
      <c r="J304" s="19">
        <v>1.6183471874253741</v>
      </c>
      <c r="K304" s="7">
        <v>7</v>
      </c>
      <c r="L304" s="19">
        <v>3.714285714285714</v>
      </c>
      <c r="M304" s="26">
        <v>1.6035674514745462</v>
      </c>
    </row>
    <row r="305" spans="1:19" ht="25.5" customHeight="1">
      <c r="A305" s="3" t="s">
        <v>7</v>
      </c>
      <c r="B305" s="9">
        <v>26</v>
      </c>
      <c r="C305" s="21">
        <v>4.9230769230769225</v>
      </c>
      <c r="D305" s="21">
        <v>1.4120361729949251</v>
      </c>
      <c r="E305" s="11">
        <v>26</v>
      </c>
      <c r="F305" s="21">
        <v>3.7692307692307701</v>
      </c>
      <c r="G305" s="21">
        <v>1.6566880770426839</v>
      </c>
      <c r="H305" s="11">
        <v>26</v>
      </c>
      <c r="I305" s="21">
        <v>3.9615384615384617</v>
      </c>
      <c r="J305" s="21">
        <v>1.8216644966792153</v>
      </c>
      <c r="K305" s="11">
        <v>26</v>
      </c>
      <c r="L305" s="21">
        <v>3.576923076923078</v>
      </c>
      <c r="M305" s="22">
        <v>1.942638966418144</v>
      </c>
    </row>
    <row r="306" spans="1:19" ht="24">
      <c r="A306" s="3" t="s">
        <v>8</v>
      </c>
      <c r="B306" s="9">
        <v>13</v>
      </c>
      <c r="C306" s="21">
        <v>4.5384615384615374</v>
      </c>
      <c r="D306" s="23">
        <v>0.87705801930702931</v>
      </c>
      <c r="E306" s="11">
        <v>13</v>
      </c>
      <c r="F306" s="21">
        <v>3.9999999999999996</v>
      </c>
      <c r="G306" s="23">
        <v>1.1547005383792517</v>
      </c>
      <c r="H306" s="11">
        <v>13</v>
      </c>
      <c r="I306" s="21">
        <v>3.7692307692307692</v>
      </c>
      <c r="J306" s="23">
        <v>1.4232501627054275</v>
      </c>
      <c r="K306" s="11">
        <v>13</v>
      </c>
      <c r="L306" s="21">
        <v>4.1538461538461533</v>
      </c>
      <c r="M306" s="27">
        <v>1.0681880176381127</v>
      </c>
    </row>
    <row r="307" spans="1:19" ht="24">
      <c r="A307" s="3" t="s">
        <v>9</v>
      </c>
      <c r="B307" s="9">
        <v>19</v>
      </c>
      <c r="C307" s="21">
        <v>4.9473684210526319</v>
      </c>
      <c r="D307" s="23">
        <v>0.91126799391021429</v>
      </c>
      <c r="E307" s="11">
        <v>19</v>
      </c>
      <c r="F307" s="21">
        <v>4.3684210526315788</v>
      </c>
      <c r="G307" s="21">
        <v>1.4985372985307104</v>
      </c>
      <c r="H307" s="11">
        <v>19</v>
      </c>
      <c r="I307" s="21">
        <v>3.9999999999999996</v>
      </c>
      <c r="J307" s="21">
        <v>1.247219128924647</v>
      </c>
      <c r="K307" s="11">
        <v>19</v>
      </c>
      <c r="L307" s="21">
        <v>3.947368421052631</v>
      </c>
      <c r="M307" s="22">
        <v>1.9571431620413327</v>
      </c>
    </row>
    <row r="308" spans="1:19" ht="24">
      <c r="A308" s="3" t="s">
        <v>10</v>
      </c>
      <c r="B308" s="9">
        <v>7</v>
      </c>
      <c r="C308" s="21">
        <v>5.0000000000000009</v>
      </c>
      <c r="D308" s="21">
        <v>1.5275252316519468</v>
      </c>
      <c r="E308" s="11">
        <v>7</v>
      </c>
      <c r="F308" s="21">
        <v>3.5714285714285712</v>
      </c>
      <c r="G308" s="21">
        <v>2.1491969707422394</v>
      </c>
      <c r="H308" s="11">
        <v>7</v>
      </c>
      <c r="I308" s="21">
        <v>3.2857142857142856</v>
      </c>
      <c r="J308" s="21">
        <v>2.1380899352993952</v>
      </c>
      <c r="K308" s="11">
        <v>7</v>
      </c>
      <c r="L308" s="21">
        <v>3.1428571428571428</v>
      </c>
      <c r="M308" s="22">
        <v>2.4784787961282104</v>
      </c>
    </row>
    <row r="309" spans="1:19" ht="24">
      <c r="A309" s="3" t="s">
        <v>11</v>
      </c>
      <c r="B309" s="9">
        <v>40</v>
      </c>
      <c r="C309" s="21">
        <v>5.2999999999999989</v>
      </c>
      <c r="D309" s="21">
        <v>0.82275335120744209</v>
      </c>
      <c r="E309" s="11">
        <v>38</v>
      </c>
      <c r="F309" s="21">
        <v>4.4736842105263159</v>
      </c>
      <c r="G309" s="21">
        <v>1.5723427537975396</v>
      </c>
      <c r="H309" s="11">
        <v>40</v>
      </c>
      <c r="I309" s="21">
        <v>3.9</v>
      </c>
      <c r="J309" s="21">
        <v>1.4464811413591581</v>
      </c>
      <c r="K309" s="11">
        <v>38</v>
      </c>
      <c r="L309" s="21">
        <v>3.9210526315789473</v>
      </c>
      <c r="M309" s="22">
        <v>1.513570665452133</v>
      </c>
    </row>
    <row r="310" spans="1:19" ht="24">
      <c r="A310" s="3" t="s">
        <v>12</v>
      </c>
      <c r="B310" s="9">
        <v>10</v>
      </c>
      <c r="C310" s="21">
        <v>5.3</v>
      </c>
      <c r="D310" s="21">
        <v>1.0593499054713802</v>
      </c>
      <c r="E310" s="11">
        <v>8</v>
      </c>
      <c r="F310" s="21">
        <v>3.375</v>
      </c>
      <c r="G310" s="21">
        <v>1.685018016012207</v>
      </c>
      <c r="H310" s="11">
        <v>10</v>
      </c>
      <c r="I310" s="21">
        <v>3.8</v>
      </c>
      <c r="J310" s="21">
        <v>1.7511900715418263</v>
      </c>
      <c r="K310" s="11">
        <v>8</v>
      </c>
      <c r="L310" s="21">
        <v>2.25</v>
      </c>
      <c r="M310" s="22">
        <v>1.752549163769328</v>
      </c>
    </row>
    <row r="311" spans="1:19" ht="15" customHeight="1" thickBot="1">
      <c r="A311" s="4" t="s">
        <v>13</v>
      </c>
      <c r="B311" s="13">
        <v>122</v>
      </c>
      <c r="C311" s="24">
        <v>5.0573770491803263</v>
      </c>
      <c r="D311" s="24">
        <v>1.0702527725518198</v>
      </c>
      <c r="E311" s="15">
        <v>118</v>
      </c>
      <c r="F311" s="24">
        <v>4.0762711864406773</v>
      </c>
      <c r="G311" s="24">
        <v>1.5914127447397008</v>
      </c>
      <c r="H311" s="15">
        <v>122</v>
      </c>
      <c r="I311" s="24">
        <v>3.9016393442622963</v>
      </c>
      <c r="J311" s="24">
        <v>1.5556340476924713</v>
      </c>
      <c r="K311" s="15">
        <v>118</v>
      </c>
      <c r="L311" s="24">
        <v>3.7033898305084754</v>
      </c>
      <c r="M311" s="25">
        <v>1.7556225770529645</v>
      </c>
    </row>
    <row r="312" spans="1:19" ht="15.75" thickTop="1"/>
    <row r="314" spans="1:19" ht="18">
      <c r="A314" s="1"/>
    </row>
    <row r="316" spans="1:19" ht="18" customHeight="1" thickBot="1">
      <c r="A316" s="317" t="s">
        <v>167</v>
      </c>
      <c r="B316" s="317"/>
      <c r="C316" s="317"/>
      <c r="D316" s="317"/>
      <c r="E316" s="317"/>
      <c r="F316" s="317"/>
      <c r="G316" s="317"/>
      <c r="H316" s="317"/>
      <c r="I316" s="317"/>
      <c r="J316" s="317"/>
      <c r="K316" s="317"/>
      <c r="L316" s="317"/>
      <c r="M316" s="317"/>
      <c r="N316" s="317"/>
      <c r="O316" s="317"/>
      <c r="P316" s="317"/>
      <c r="Q316" s="317"/>
      <c r="R316" s="317"/>
      <c r="S316" s="317"/>
    </row>
    <row r="317" spans="1:19" ht="27" customHeight="1" thickTop="1">
      <c r="A317" s="292" t="s">
        <v>371</v>
      </c>
      <c r="B317" s="295" t="s">
        <v>477</v>
      </c>
      <c r="C317" s="296"/>
      <c r="D317" s="296"/>
      <c r="E317" s="296" t="s">
        <v>478</v>
      </c>
      <c r="F317" s="296"/>
      <c r="G317" s="296"/>
      <c r="H317" s="296" t="s">
        <v>479</v>
      </c>
      <c r="I317" s="296"/>
      <c r="J317" s="296"/>
      <c r="K317" s="296" t="s">
        <v>480</v>
      </c>
      <c r="L317" s="296"/>
      <c r="M317" s="296"/>
      <c r="N317" s="296" t="s">
        <v>481</v>
      </c>
      <c r="O317" s="296"/>
      <c r="P317" s="296"/>
      <c r="Q317" s="365" t="s">
        <v>482</v>
      </c>
      <c r="R317" s="366"/>
      <c r="S317" s="367"/>
    </row>
    <row r="318" spans="1:19" ht="15" customHeight="1" thickBot="1">
      <c r="A318" s="294"/>
      <c r="B318" s="55" t="s">
        <v>4</v>
      </c>
      <c r="C318" s="56" t="s">
        <v>152</v>
      </c>
      <c r="D318" s="56" t="s">
        <v>153</v>
      </c>
      <c r="E318" s="56" t="s">
        <v>4</v>
      </c>
      <c r="F318" s="56" t="s">
        <v>152</v>
      </c>
      <c r="G318" s="56" t="s">
        <v>153</v>
      </c>
      <c r="H318" s="56" t="s">
        <v>4</v>
      </c>
      <c r="I318" s="56" t="s">
        <v>152</v>
      </c>
      <c r="J318" s="56" t="s">
        <v>153</v>
      </c>
      <c r="K318" s="56" t="s">
        <v>4</v>
      </c>
      <c r="L318" s="56" t="s">
        <v>152</v>
      </c>
      <c r="M318" s="56" t="s">
        <v>153</v>
      </c>
      <c r="N318" s="56" t="s">
        <v>4</v>
      </c>
      <c r="O318" s="56" t="s">
        <v>152</v>
      </c>
      <c r="P318" s="56" t="s">
        <v>153</v>
      </c>
      <c r="Q318" s="56" t="s">
        <v>4</v>
      </c>
      <c r="R318" s="56" t="s">
        <v>152</v>
      </c>
      <c r="S318" s="57" t="s">
        <v>153</v>
      </c>
    </row>
    <row r="319" spans="1:19" ht="24.75" thickTop="1">
      <c r="A319" s="2" t="s">
        <v>6</v>
      </c>
      <c r="B319" s="5">
        <v>7</v>
      </c>
      <c r="C319" s="19">
        <v>5.7142857142857144</v>
      </c>
      <c r="D319" s="20">
        <v>1.6035674514745464</v>
      </c>
      <c r="E319" s="7">
        <v>7</v>
      </c>
      <c r="F319" s="19">
        <v>5.7142857142857144</v>
      </c>
      <c r="G319" s="19">
        <v>1.4960264830861911</v>
      </c>
      <c r="H319" s="7">
        <v>7</v>
      </c>
      <c r="I319" s="19">
        <v>3.8571428571428568</v>
      </c>
      <c r="J319" s="19">
        <v>1.6761634196950514</v>
      </c>
      <c r="K319" s="7">
        <v>7</v>
      </c>
      <c r="L319" s="19">
        <v>4.4285714285714288</v>
      </c>
      <c r="M319" s="19">
        <v>1.5118578920369088</v>
      </c>
      <c r="N319" s="7">
        <v>7</v>
      </c>
      <c r="O319" s="19">
        <v>5.1428571428571432</v>
      </c>
      <c r="P319" s="19">
        <v>1.3451854182690985</v>
      </c>
      <c r="Q319" s="7">
        <v>7</v>
      </c>
      <c r="R319" s="19">
        <v>5.5714285714285712</v>
      </c>
      <c r="S319" s="26">
        <v>1.1338934190276817</v>
      </c>
    </row>
    <row r="320" spans="1:19" ht="27" customHeight="1">
      <c r="A320" s="3" t="s">
        <v>7</v>
      </c>
      <c r="B320" s="9">
        <v>26</v>
      </c>
      <c r="C320" s="21">
        <v>4.8846153846153841</v>
      </c>
      <c r="D320" s="21">
        <v>1.632836135732501</v>
      </c>
      <c r="E320" s="11">
        <v>26</v>
      </c>
      <c r="F320" s="21">
        <v>5.5384615384615383</v>
      </c>
      <c r="G320" s="21">
        <v>1.65482976117229</v>
      </c>
      <c r="H320" s="11">
        <v>26</v>
      </c>
      <c r="I320" s="21">
        <v>3.2307692307692313</v>
      </c>
      <c r="J320" s="21">
        <v>1.817860111398945</v>
      </c>
      <c r="K320" s="11">
        <v>26</v>
      </c>
      <c r="L320" s="21">
        <v>4.7692307692307683</v>
      </c>
      <c r="M320" s="21">
        <v>1.7276039432159742</v>
      </c>
      <c r="N320" s="11">
        <v>26</v>
      </c>
      <c r="O320" s="21">
        <v>4.3461538461538476</v>
      </c>
      <c r="P320" s="21">
        <v>1.4125808349912634</v>
      </c>
      <c r="Q320" s="11">
        <v>26</v>
      </c>
      <c r="R320" s="21">
        <v>5.1538461538461533</v>
      </c>
      <c r="S320" s="22">
        <v>1.6172150801252798</v>
      </c>
    </row>
    <row r="321" spans="1:19" ht="24">
      <c r="A321" s="3" t="s">
        <v>8</v>
      </c>
      <c r="B321" s="9">
        <v>13</v>
      </c>
      <c r="C321" s="21">
        <v>4.6153846153846159</v>
      </c>
      <c r="D321" s="23">
        <v>1.1208970766356099</v>
      </c>
      <c r="E321" s="11">
        <v>13</v>
      </c>
      <c r="F321" s="21">
        <v>5.7692307692307683</v>
      </c>
      <c r="G321" s="23">
        <v>1.6408253082847342</v>
      </c>
      <c r="H321" s="11">
        <v>12</v>
      </c>
      <c r="I321" s="21">
        <v>2.4166666666666665</v>
      </c>
      <c r="J321" s="23">
        <v>1.97522534195852</v>
      </c>
      <c r="K321" s="11">
        <v>12</v>
      </c>
      <c r="L321" s="21">
        <v>4.916666666666667</v>
      </c>
      <c r="M321" s="23">
        <v>2.1514618004482156</v>
      </c>
      <c r="N321" s="11">
        <v>13</v>
      </c>
      <c r="O321" s="21">
        <v>4.4615384615384617</v>
      </c>
      <c r="P321" s="23">
        <v>1.4500221041639685</v>
      </c>
      <c r="Q321" s="11">
        <v>13</v>
      </c>
      <c r="R321" s="21">
        <v>4.9230769230769225</v>
      </c>
      <c r="S321" s="27">
        <v>1.497861723788195</v>
      </c>
    </row>
    <row r="322" spans="1:19" ht="24">
      <c r="A322" s="3" t="s">
        <v>9</v>
      </c>
      <c r="B322" s="9">
        <v>19</v>
      </c>
      <c r="C322" s="21">
        <v>4.3157894736842106</v>
      </c>
      <c r="D322" s="23">
        <v>1.2932573679987449</v>
      </c>
      <c r="E322" s="11">
        <v>19</v>
      </c>
      <c r="F322" s="21">
        <v>5.6315789473684204</v>
      </c>
      <c r="G322" s="21">
        <v>1.1160708020048369</v>
      </c>
      <c r="H322" s="11">
        <v>19</v>
      </c>
      <c r="I322" s="21">
        <v>2.7894736842105265</v>
      </c>
      <c r="J322" s="21">
        <v>1.9315781506443852</v>
      </c>
      <c r="K322" s="11">
        <v>19</v>
      </c>
      <c r="L322" s="21">
        <v>4.9473684210526319</v>
      </c>
      <c r="M322" s="21">
        <v>1.7471781760734559</v>
      </c>
      <c r="N322" s="11">
        <v>19</v>
      </c>
      <c r="O322" s="21">
        <v>4.473684210526315</v>
      </c>
      <c r="P322" s="21">
        <v>1.3067525929498998</v>
      </c>
      <c r="Q322" s="11">
        <v>19</v>
      </c>
      <c r="R322" s="21">
        <v>5.4210526315789469</v>
      </c>
      <c r="S322" s="22">
        <v>1.5389675281277309</v>
      </c>
    </row>
    <row r="323" spans="1:19" ht="24">
      <c r="A323" s="3" t="s">
        <v>10</v>
      </c>
      <c r="B323" s="9">
        <v>7</v>
      </c>
      <c r="C323" s="21">
        <v>5.8571428571428577</v>
      </c>
      <c r="D323" s="21">
        <v>1.0690449676496976</v>
      </c>
      <c r="E323" s="11">
        <v>7</v>
      </c>
      <c r="F323" s="21">
        <v>5</v>
      </c>
      <c r="G323" s="21">
        <v>1.914854215512676</v>
      </c>
      <c r="H323" s="11">
        <v>7</v>
      </c>
      <c r="I323" s="21">
        <v>2.4285714285714284</v>
      </c>
      <c r="J323" s="21">
        <v>2.5071326821120348</v>
      </c>
      <c r="K323" s="11">
        <v>7</v>
      </c>
      <c r="L323" s="21">
        <v>3.1428571428571428</v>
      </c>
      <c r="M323" s="21">
        <v>2.2677868380553634</v>
      </c>
      <c r="N323" s="11">
        <v>7</v>
      </c>
      <c r="O323" s="21">
        <v>4.4285714285714279</v>
      </c>
      <c r="P323" s="21">
        <v>2.2990681342044401</v>
      </c>
      <c r="Q323" s="11">
        <v>7</v>
      </c>
      <c r="R323" s="21">
        <v>3.4285714285714288</v>
      </c>
      <c r="S323" s="22">
        <v>2.0701966780270626</v>
      </c>
    </row>
    <row r="324" spans="1:19" ht="24">
      <c r="A324" s="3" t="s">
        <v>11</v>
      </c>
      <c r="B324" s="9">
        <v>39</v>
      </c>
      <c r="C324" s="21">
        <v>4.2564102564102573</v>
      </c>
      <c r="D324" s="21">
        <v>1.7277601672921827</v>
      </c>
      <c r="E324" s="11">
        <v>38</v>
      </c>
      <c r="F324" s="21">
        <v>5.6578947368421053</v>
      </c>
      <c r="G324" s="21">
        <v>1.3208579478316087</v>
      </c>
      <c r="H324" s="11">
        <v>40</v>
      </c>
      <c r="I324" s="21">
        <v>2.35</v>
      </c>
      <c r="J324" s="21">
        <v>1.6100644994246947</v>
      </c>
      <c r="K324" s="11">
        <v>37</v>
      </c>
      <c r="L324" s="21">
        <v>5.756756756756757</v>
      </c>
      <c r="M324" s="21">
        <v>1.7385403425064725</v>
      </c>
      <c r="N324" s="11">
        <v>40</v>
      </c>
      <c r="O324" s="21">
        <v>3.7999999999999994</v>
      </c>
      <c r="P324" s="21">
        <v>1.6517279219669103</v>
      </c>
      <c r="Q324" s="11">
        <v>38</v>
      </c>
      <c r="R324" s="21">
        <v>5.1842105263157894</v>
      </c>
      <c r="S324" s="22">
        <v>1.2270655648443334</v>
      </c>
    </row>
    <row r="325" spans="1:19" ht="24">
      <c r="A325" s="3" t="s">
        <v>12</v>
      </c>
      <c r="B325" s="9">
        <v>10</v>
      </c>
      <c r="C325" s="21">
        <v>3.6</v>
      </c>
      <c r="D325" s="21">
        <v>1.429840705968481</v>
      </c>
      <c r="E325" s="11">
        <v>8</v>
      </c>
      <c r="F325" s="21">
        <v>4.75</v>
      </c>
      <c r="G325" s="21">
        <v>2.1876275473019362</v>
      </c>
      <c r="H325" s="11">
        <v>10</v>
      </c>
      <c r="I325" s="21">
        <v>1.5</v>
      </c>
      <c r="J325" s="21">
        <v>1.2692955176439846</v>
      </c>
      <c r="K325" s="11">
        <v>8</v>
      </c>
      <c r="L325" s="21">
        <v>4.75</v>
      </c>
      <c r="M325" s="21">
        <v>2.1213203435596424</v>
      </c>
      <c r="N325" s="11">
        <v>10</v>
      </c>
      <c r="O325" s="21">
        <v>3.9</v>
      </c>
      <c r="P325" s="21">
        <v>1.7919573407620817</v>
      </c>
      <c r="Q325" s="11">
        <v>8</v>
      </c>
      <c r="R325" s="21">
        <v>4.75</v>
      </c>
      <c r="S325" s="22">
        <v>1.4880476182856901</v>
      </c>
    </row>
    <row r="326" spans="1:19" ht="15" customHeight="1" thickBot="1">
      <c r="A326" s="4" t="s">
        <v>13</v>
      </c>
      <c r="B326" s="13">
        <v>121</v>
      </c>
      <c r="C326" s="24">
        <v>4.5619834710743774</v>
      </c>
      <c r="D326" s="24">
        <v>1.5910822416595931</v>
      </c>
      <c r="E326" s="15">
        <v>118</v>
      </c>
      <c r="F326" s="24">
        <v>5.5423728813559325</v>
      </c>
      <c r="G326" s="24">
        <v>1.5057954583326436</v>
      </c>
      <c r="H326" s="15">
        <v>121</v>
      </c>
      <c r="I326" s="24">
        <v>2.6363636363636376</v>
      </c>
      <c r="J326" s="24">
        <v>1.8257418583505536</v>
      </c>
      <c r="K326" s="15">
        <v>116</v>
      </c>
      <c r="L326" s="24">
        <v>5.0086206896551717</v>
      </c>
      <c r="M326" s="24">
        <v>1.8996369889152958</v>
      </c>
      <c r="N326" s="15">
        <v>122</v>
      </c>
      <c r="O326" s="24">
        <v>4.2131147540983624</v>
      </c>
      <c r="P326" s="24">
        <v>1.5757957884472078</v>
      </c>
      <c r="Q326" s="15">
        <v>118</v>
      </c>
      <c r="R326" s="24">
        <v>5.0762711864406782</v>
      </c>
      <c r="S326" s="25">
        <v>1.5030270292365582</v>
      </c>
    </row>
    <row r="327" spans="1:19" ht="15.75" thickTop="1"/>
    <row r="329" spans="1:19" ht="18">
      <c r="A329" s="1"/>
    </row>
    <row r="331" spans="1:19" ht="18" customHeight="1" thickBot="1">
      <c r="A331" s="317" t="s">
        <v>170</v>
      </c>
      <c r="B331" s="317"/>
      <c r="C331" s="317"/>
      <c r="D331" s="317"/>
      <c r="E331" s="317"/>
      <c r="F331" s="317"/>
      <c r="G331" s="317"/>
      <c r="H331" s="317"/>
      <c r="I331" s="317"/>
      <c r="J331" s="317"/>
      <c r="K331" s="317"/>
      <c r="L331" s="317"/>
      <c r="M331" s="317"/>
      <c r="N331" s="317"/>
      <c r="O331" s="317"/>
      <c r="P331" s="317"/>
      <c r="Q331" s="317"/>
      <c r="R331" s="317"/>
      <c r="S331" s="317"/>
    </row>
    <row r="332" spans="1:19" ht="15" customHeight="1" thickTop="1">
      <c r="A332" s="292" t="s">
        <v>371</v>
      </c>
      <c r="B332" s="295" t="s">
        <v>483</v>
      </c>
      <c r="C332" s="296"/>
      <c r="D332" s="296"/>
      <c r="E332" s="296" t="s">
        <v>484</v>
      </c>
      <c r="F332" s="296"/>
      <c r="G332" s="296"/>
      <c r="H332" s="296" t="s">
        <v>485</v>
      </c>
      <c r="I332" s="296"/>
      <c r="J332" s="296"/>
      <c r="K332" s="296" t="s">
        <v>486</v>
      </c>
      <c r="L332" s="296"/>
      <c r="M332" s="296"/>
      <c r="N332" s="296" t="s">
        <v>487</v>
      </c>
      <c r="O332" s="296"/>
      <c r="P332" s="296"/>
      <c r="Q332" s="365" t="s">
        <v>488</v>
      </c>
      <c r="R332" s="366"/>
      <c r="S332" s="367"/>
    </row>
    <row r="333" spans="1:19" ht="15" customHeight="1" thickBot="1">
      <c r="A333" s="294"/>
      <c r="B333" s="55" t="s">
        <v>4</v>
      </c>
      <c r="C333" s="56" t="s">
        <v>152</v>
      </c>
      <c r="D333" s="56" t="s">
        <v>153</v>
      </c>
      <c r="E333" s="56" t="s">
        <v>4</v>
      </c>
      <c r="F333" s="56" t="s">
        <v>152</v>
      </c>
      <c r="G333" s="56" t="s">
        <v>153</v>
      </c>
      <c r="H333" s="56" t="s">
        <v>4</v>
      </c>
      <c r="I333" s="56" t="s">
        <v>152</v>
      </c>
      <c r="J333" s="56" t="s">
        <v>153</v>
      </c>
      <c r="K333" s="56" t="s">
        <v>4</v>
      </c>
      <c r="L333" s="56" t="s">
        <v>152</v>
      </c>
      <c r="M333" s="56" t="s">
        <v>153</v>
      </c>
      <c r="N333" s="56" t="s">
        <v>4</v>
      </c>
      <c r="O333" s="56" t="s">
        <v>152</v>
      </c>
      <c r="P333" s="56" t="s">
        <v>153</v>
      </c>
      <c r="Q333" s="56" t="s">
        <v>4</v>
      </c>
      <c r="R333" s="56" t="s">
        <v>152</v>
      </c>
      <c r="S333" s="57" t="s">
        <v>153</v>
      </c>
    </row>
    <row r="334" spans="1:19" ht="24.75" thickTop="1">
      <c r="A334" s="2" t="s">
        <v>6</v>
      </c>
      <c r="B334" s="5">
        <v>7</v>
      </c>
      <c r="C334" s="19">
        <v>5.2857142857142856</v>
      </c>
      <c r="D334" s="20">
        <v>0.95118973121134187</v>
      </c>
      <c r="E334" s="7">
        <v>7</v>
      </c>
      <c r="F334" s="19">
        <v>4.9999999999999991</v>
      </c>
      <c r="G334" s="19">
        <v>1</v>
      </c>
      <c r="H334" s="7">
        <v>7</v>
      </c>
      <c r="I334" s="19">
        <v>3.7142857142857144</v>
      </c>
      <c r="J334" s="19">
        <v>1.3801311186847085</v>
      </c>
      <c r="K334" s="7">
        <v>7</v>
      </c>
      <c r="L334" s="19">
        <v>3.8571428571428572</v>
      </c>
      <c r="M334" s="19">
        <v>1.5735915849388862</v>
      </c>
      <c r="N334" s="7">
        <v>7</v>
      </c>
      <c r="O334" s="19">
        <v>3.9999999999999996</v>
      </c>
      <c r="P334" s="19">
        <v>0.81649658092772603</v>
      </c>
      <c r="Q334" s="7">
        <v>7</v>
      </c>
      <c r="R334" s="19">
        <v>4.2857142857142856</v>
      </c>
      <c r="S334" s="26">
        <v>0.95118973121134187</v>
      </c>
    </row>
    <row r="335" spans="1:19" ht="25.5" customHeight="1">
      <c r="A335" s="3" t="s">
        <v>7</v>
      </c>
      <c r="B335" s="9">
        <v>26</v>
      </c>
      <c r="C335" s="21">
        <v>4.2692307692307692</v>
      </c>
      <c r="D335" s="21">
        <v>1.6627132598904073</v>
      </c>
      <c r="E335" s="11">
        <v>26</v>
      </c>
      <c r="F335" s="21">
        <v>5.3461538461538476</v>
      </c>
      <c r="G335" s="21">
        <v>1.3839742105200572</v>
      </c>
      <c r="H335" s="11">
        <v>26</v>
      </c>
      <c r="I335" s="21">
        <v>4.1153846153846159</v>
      </c>
      <c r="J335" s="21">
        <v>1.7280491446003052</v>
      </c>
      <c r="K335" s="11">
        <v>26</v>
      </c>
      <c r="L335" s="21">
        <v>4.8846153846153832</v>
      </c>
      <c r="M335" s="21">
        <v>1.7510436448455093</v>
      </c>
      <c r="N335" s="11">
        <v>26</v>
      </c>
      <c r="O335" s="21">
        <v>4.2307692307692299</v>
      </c>
      <c r="P335" s="21">
        <v>1.7733063425746225</v>
      </c>
      <c r="Q335" s="11">
        <v>26</v>
      </c>
      <c r="R335" s="21">
        <v>4.8846153846153841</v>
      </c>
      <c r="S335" s="22">
        <v>1.632836135732501</v>
      </c>
    </row>
    <row r="336" spans="1:19" ht="24">
      <c r="A336" s="3" t="s">
        <v>8</v>
      </c>
      <c r="B336" s="9">
        <v>13</v>
      </c>
      <c r="C336" s="21">
        <v>4.615384615384615</v>
      </c>
      <c r="D336" s="23">
        <v>1.1208970766356097</v>
      </c>
      <c r="E336" s="11">
        <v>12</v>
      </c>
      <c r="F336" s="21">
        <v>5.333333333333333</v>
      </c>
      <c r="G336" s="23">
        <v>1.0730867399773196</v>
      </c>
      <c r="H336" s="11">
        <v>13</v>
      </c>
      <c r="I336" s="21">
        <v>3.5384615384615383</v>
      </c>
      <c r="J336" s="23">
        <v>1.2659242088545832</v>
      </c>
      <c r="K336" s="11">
        <v>13</v>
      </c>
      <c r="L336" s="21">
        <v>5.0000000000000009</v>
      </c>
      <c r="M336" s="23">
        <v>1.5275252316519468</v>
      </c>
      <c r="N336" s="11">
        <v>13</v>
      </c>
      <c r="O336" s="21">
        <v>3.8461538461538463</v>
      </c>
      <c r="P336" s="23">
        <v>1.8187062180825986</v>
      </c>
      <c r="Q336" s="11">
        <v>13</v>
      </c>
      <c r="R336" s="21">
        <v>5</v>
      </c>
      <c r="S336" s="27">
        <v>1.3540064007726602</v>
      </c>
    </row>
    <row r="337" spans="1:19" ht="24">
      <c r="A337" s="3" t="s">
        <v>9</v>
      </c>
      <c r="B337" s="9">
        <v>19</v>
      </c>
      <c r="C337" s="21">
        <v>4.3684210526315788</v>
      </c>
      <c r="D337" s="23">
        <v>1.1647854507156372</v>
      </c>
      <c r="E337" s="11">
        <v>19</v>
      </c>
      <c r="F337" s="21">
        <v>5.5263157894736841</v>
      </c>
      <c r="G337" s="21">
        <v>1.1239029738980326</v>
      </c>
      <c r="H337" s="11">
        <v>19</v>
      </c>
      <c r="I337" s="21">
        <v>4.2105263157894735</v>
      </c>
      <c r="J337" s="21">
        <v>1.652571980897287</v>
      </c>
      <c r="K337" s="11">
        <v>19</v>
      </c>
      <c r="L337" s="21">
        <v>5.5789473684210531</v>
      </c>
      <c r="M337" s="21">
        <v>1.3870748387117167</v>
      </c>
      <c r="N337" s="11">
        <v>19</v>
      </c>
      <c r="O337" s="21">
        <v>3.8421052631578951</v>
      </c>
      <c r="P337" s="21">
        <v>1.4245138700910818</v>
      </c>
      <c r="Q337" s="11">
        <v>19</v>
      </c>
      <c r="R337" s="21">
        <v>5.3157894736842106</v>
      </c>
      <c r="S337" s="22">
        <v>1.7654911680117478</v>
      </c>
    </row>
    <row r="338" spans="1:19" ht="24">
      <c r="A338" s="3" t="s">
        <v>10</v>
      </c>
      <c r="B338" s="9">
        <v>7</v>
      </c>
      <c r="C338" s="21">
        <v>4.2857142857142856</v>
      </c>
      <c r="D338" s="21">
        <v>1.8898223650461361</v>
      </c>
      <c r="E338" s="11">
        <v>7</v>
      </c>
      <c r="F338" s="21">
        <v>4.2857142857142856</v>
      </c>
      <c r="G338" s="21">
        <v>1.7043362064926935</v>
      </c>
      <c r="H338" s="11">
        <v>7</v>
      </c>
      <c r="I338" s="21">
        <v>4.1428571428571432</v>
      </c>
      <c r="J338" s="21">
        <v>2.0354009783964297</v>
      </c>
      <c r="K338" s="11">
        <v>7</v>
      </c>
      <c r="L338" s="21">
        <v>3.714285714285714</v>
      </c>
      <c r="M338" s="21">
        <v>1.6035674514745464</v>
      </c>
      <c r="N338" s="11">
        <v>7</v>
      </c>
      <c r="O338" s="21">
        <v>4.2857142857142856</v>
      </c>
      <c r="P338" s="21">
        <v>1.6035674514745464</v>
      </c>
      <c r="Q338" s="11">
        <v>7</v>
      </c>
      <c r="R338" s="21">
        <v>4.4285714285714279</v>
      </c>
      <c r="S338" s="22">
        <v>0.97590007294853309</v>
      </c>
    </row>
    <row r="339" spans="1:19" ht="24">
      <c r="A339" s="3" t="s">
        <v>11</v>
      </c>
      <c r="B339" s="9">
        <v>40</v>
      </c>
      <c r="C339" s="21">
        <v>4.4000000000000004</v>
      </c>
      <c r="D339" s="21">
        <v>1.5325527556067848</v>
      </c>
      <c r="E339" s="11">
        <v>38</v>
      </c>
      <c r="F339" s="21">
        <v>6.1315789473684221</v>
      </c>
      <c r="G339" s="21">
        <v>0.87521588476798884</v>
      </c>
      <c r="H339" s="11">
        <v>39</v>
      </c>
      <c r="I339" s="21">
        <v>3.7435897435897441</v>
      </c>
      <c r="J339" s="21">
        <v>1.6657217294290299</v>
      </c>
      <c r="K339" s="11">
        <v>38</v>
      </c>
      <c r="L339" s="21">
        <v>5.3684210526315796</v>
      </c>
      <c r="M339" s="21">
        <v>1.3032402991707421</v>
      </c>
      <c r="N339" s="11">
        <v>39</v>
      </c>
      <c r="O339" s="21">
        <v>3.7692307692307687</v>
      </c>
      <c r="P339" s="21">
        <v>1.7238503180463032</v>
      </c>
      <c r="Q339" s="11">
        <v>38</v>
      </c>
      <c r="R339" s="21">
        <v>5.4736842105263168</v>
      </c>
      <c r="S339" s="22">
        <v>1.2021791498743453</v>
      </c>
    </row>
    <row r="340" spans="1:19" ht="24">
      <c r="A340" s="3" t="s">
        <v>12</v>
      </c>
      <c r="B340" s="9">
        <v>10</v>
      </c>
      <c r="C340" s="21">
        <v>4.9000000000000004</v>
      </c>
      <c r="D340" s="21">
        <v>1.3703203194062976</v>
      </c>
      <c r="E340" s="11">
        <v>8</v>
      </c>
      <c r="F340" s="21">
        <v>5.375</v>
      </c>
      <c r="G340" s="21">
        <v>1.9955307206712847</v>
      </c>
      <c r="H340" s="11">
        <v>10</v>
      </c>
      <c r="I340" s="21">
        <v>5.0999999999999996</v>
      </c>
      <c r="J340" s="21">
        <v>1.6633299933166195</v>
      </c>
      <c r="K340" s="11">
        <v>8</v>
      </c>
      <c r="L340" s="21">
        <v>5.375</v>
      </c>
      <c r="M340" s="21">
        <v>1.8468119248354136</v>
      </c>
      <c r="N340" s="11">
        <v>10</v>
      </c>
      <c r="O340" s="21">
        <v>5.8</v>
      </c>
      <c r="P340" s="21">
        <v>0.91893658347268137</v>
      </c>
      <c r="Q340" s="11">
        <v>8</v>
      </c>
      <c r="R340" s="21">
        <v>4.6250000000000009</v>
      </c>
      <c r="S340" s="22">
        <v>2.3260942125619688</v>
      </c>
    </row>
    <row r="341" spans="1:19" ht="15" customHeight="1" thickBot="1">
      <c r="A341" s="4" t="s">
        <v>13</v>
      </c>
      <c r="B341" s="13">
        <v>122</v>
      </c>
      <c r="C341" s="24">
        <v>4.4754098360655723</v>
      </c>
      <c r="D341" s="24">
        <v>1.4443570147363689</v>
      </c>
      <c r="E341" s="15">
        <v>117</v>
      </c>
      <c r="F341" s="24">
        <v>5.5470085470085486</v>
      </c>
      <c r="G341" s="24">
        <v>1.2831516056295791</v>
      </c>
      <c r="H341" s="15">
        <v>121</v>
      </c>
      <c r="I341" s="24">
        <v>4.0082644628099171</v>
      </c>
      <c r="J341" s="24">
        <v>1.6557770973604058</v>
      </c>
      <c r="K341" s="15">
        <v>118</v>
      </c>
      <c r="L341" s="24">
        <v>5.0677966101694931</v>
      </c>
      <c r="M341" s="24">
        <v>1.5728944061760355</v>
      </c>
      <c r="N341" s="15">
        <v>121</v>
      </c>
      <c r="O341" s="24">
        <v>4.0991735537190097</v>
      </c>
      <c r="P341" s="24">
        <v>1.660346142012191</v>
      </c>
      <c r="Q341" s="15">
        <v>118</v>
      </c>
      <c r="R341" s="24">
        <v>5.0762711864406782</v>
      </c>
      <c r="S341" s="25">
        <v>1.5030270292365584</v>
      </c>
    </row>
    <row r="342" spans="1:19" ht="15.75" thickTop="1"/>
    <row r="344" spans="1:19" ht="18">
      <c r="A344" s="1"/>
    </row>
    <row r="346" spans="1:19" ht="18" customHeight="1" thickBot="1">
      <c r="A346" s="317" t="s">
        <v>170</v>
      </c>
      <c r="B346" s="317"/>
      <c r="C346" s="317"/>
      <c r="D346" s="317"/>
      <c r="E346" s="317"/>
      <c r="F346" s="317"/>
      <c r="G346" s="317"/>
      <c r="H346" s="317"/>
      <c r="I346" s="317"/>
      <c r="J346" s="317"/>
      <c r="K346" s="317"/>
      <c r="L346" s="317"/>
      <c r="M346" s="317"/>
      <c r="N346" s="317"/>
      <c r="O346" s="317"/>
      <c r="P346" s="317"/>
      <c r="Q346" s="317"/>
      <c r="R346" s="317"/>
      <c r="S346" s="317"/>
    </row>
    <row r="347" spans="1:19" ht="15" customHeight="1" thickTop="1">
      <c r="A347" s="292" t="s">
        <v>371</v>
      </c>
      <c r="B347" s="295" t="s">
        <v>489</v>
      </c>
      <c r="C347" s="296"/>
      <c r="D347" s="296"/>
      <c r="E347" s="296" t="s">
        <v>490</v>
      </c>
      <c r="F347" s="296"/>
      <c r="G347" s="296"/>
      <c r="H347" s="296" t="s">
        <v>491</v>
      </c>
      <c r="I347" s="296"/>
      <c r="J347" s="296"/>
      <c r="K347" s="296" t="s">
        <v>492</v>
      </c>
      <c r="L347" s="296"/>
      <c r="M347" s="296"/>
      <c r="N347" s="296" t="s">
        <v>493</v>
      </c>
      <c r="O347" s="296"/>
      <c r="P347" s="296"/>
      <c r="Q347" s="365" t="s">
        <v>494</v>
      </c>
      <c r="R347" s="366"/>
      <c r="S347" s="367"/>
    </row>
    <row r="348" spans="1:19" ht="15" customHeight="1" thickBot="1">
      <c r="A348" s="294"/>
      <c r="B348" s="55" t="s">
        <v>4</v>
      </c>
      <c r="C348" s="56" t="s">
        <v>152</v>
      </c>
      <c r="D348" s="56" t="s">
        <v>153</v>
      </c>
      <c r="E348" s="56" t="s">
        <v>4</v>
      </c>
      <c r="F348" s="56" t="s">
        <v>152</v>
      </c>
      <c r="G348" s="56" t="s">
        <v>153</v>
      </c>
      <c r="H348" s="56" t="s">
        <v>4</v>
      </c>
      <c r="I348" s="56" t="s">
        <v>152</v>
      </c>
      <c r="J348" s="56" t="s">
        <v>153</v>
      </c>
      <c r="K348" s="56" t="s">
        <v>4</v>
      </c>
      <c r="L348" s="56" t="s">
        <v>152</v>
      </c>
      <c r="M348" s="56" t="s">
        <v>153</v>
      </c>
      <c r="N348" s="56" t="s">
        <v>4</v>
      </c>
      <c r="O348" s="56" t="s">
        <v>152</v>
      </c>
      <c r="P348" s="56" t="s">
        <v>153</v>
      </c>
      <c r="Q348" s="56" t="s">
        <v>4</v>
      </c>
      <c r="R348" s="56" t="s">
        <v>152</v>
      </c>
      <c r="S348" s="57" t="s">
        <v>153</v>
      </c>
    </row>
    <row r="349" spans="1:19" ht="24.75" thickTop="1">
      <c r="A349" s="2" t="s">
        <v>6</v>
      </c>
      <c r="B349" s="5">
        <v>7</v>
      </c>
      <c r="C349" s="19">
        <v>5.1428571428571432</v>
      </c>
      <c r="D349" s="20">
        <v>0.69006555934235414</v>
      </c>
      <c r="E349" s="7">
        <v>7</v>
      </c>
      <c r="F349" s="19">
        <v>5.2857142857142856</v>
      </c>
      <c r="G349" s="19">
        <v>1.2535663410560174</v>
      </c>
      <c r="H349" s="7">
        <v>7</v>
      </c>
      <c r="I349" s="19">
        <v>4.8571428571428568</v>
      </c>
      <c r="J349" s="19">
        <v>1.5735915849388864</v>
      </c>
      <c r="K349" s="7">
        <v>7</v>
      </c>
      <c r="L349" s="19">
        <v>4.8571428571428568</v>
      </c>
      <c r="M349" s="19">
        <v>1.5735915849388862</v>
      </c>
      <c r="N349" s="7">
        <v>7</v>
      </c>
      <c r="O349" s="19">
        <v>5.8571428571428568</v>
      </c>
      <c r="P349" s="19">
        <v>0.69006555934235436</v>
      </c>
      <c r="Q349" s="7">
        <v>7</v>
      </c>
      <c r="R349" s="19">
        <v>5.7142857142857144</v>
      </c>
      <c r="S349" s="26">
        <v>0.7559289460184544</v>
      </c>
    </row>
    <row r="350" spans="1:19" ht="23.25" customHeight="1">
      <c r="A350" s="3" t="s">
        <v>7</v>
      </c>
      <c r="B350" s="9">
        <v>26</v>
      </c>
      <c r="C350" s="21">
        <v>5.1923076923076925</v>
      </c>
      <c r="D350" s="21">
        <v>1.4702171477501076</v>
      </c>
      <c r="E350" s="11">
        <v>26</v>
      </c>
      <c r="F350" s="21">
        <v>5.5384615384615383</v>
      </c>
      <c r="G350" s="21">
        <v>1.4759612252567949</v>
      </c>
      <c r="H350" s="11">
        <v>26</v>
      </c>
      <c r="I350" s="21">
        <v>3.615384615384615</v>
      </c>
      <c r="J350" s="21">
        <v>1.7222525500500345</v>
      </c>
      <c r="K350" s="11">
        <v>26</v>
      </c>
      <c r="L350" s="21">
        <v>4.9615384615384617</v>
      </c>
      <c r="M350" s="21">
        <v>1.6119744223968129</v>
      </c>
      <c r="N350" s="11">
        <v>26</v>
      </c>
      <c r="O350" s="21">
        <v>5.115384615384615</v>
      </c>
      <c r="P350" s="21">
        <v>1.7510436448455096</v>
      </c>
      <c r="Q350" s="11">
        <v>26</v>
      </c>
      <c r="R350" s="21">
        <v>5.9615384615384617</v>
      </c>
      <c r="S350" s="22">
        <v>1.3994504415882467</v>
      </c>
    </row>
    <row r="351" spans="1:19" ht="24">
      <c r="A351" s="3" t="s">
        <v>8</v>
      </c>
      <c r="B351" s="9">
        <v>13</v>
      </c>
      <c r="C351" s="21">
        <v>4.7692307692307692</v>
      </c>
      <c r="D351" s="23">
        <v>1.1657505560686465</v>
      </c>
      <c r="E351" s="11">
        <v>13</v>
      </c>
      <c r="F351" s="21">
        <v>5.3846153846153841</v>
      </c>
      <c r="G351" s="23">
        <v>0.76794764778830449</v>
      </c>
      <c r="H351" s="11">
        <v>13</v>
      </c>
      <c r="I351" s="21">
        <v>3.5384615384615388</v>
      </c>
      <c r="J351" s="23">
        <v>1.5063966175050876</v>
      </c>
      <c r="K351" s="11">
        <v>13</v>
      </c>
      <c r="L351" s="21">
        <v>4.8461538461538458</v>
      </c>
      <c r="M351" s="23">
        <v>1.4051188470584881</v>
      </c>
      <c r="N351" s="11">
        <v>13</v>
      </c>
      <c r="O351" s="21">
        <v>4.4615384615384608</v>
      </c>
      <c r="P351" s="23">
        <v>1.8536173919925967</v>
      </c>
      <c r="Q351" s="11">
        <v>13</v>
      </c>
      <c r="R351" s="21">
        <v>6.2307692307692308</v>
      </c>
      <c r="S351" s="27">
        <v>0.83205029433784383</v>
      </c>
    </row>
    <row r="352" spans="1:19" ht="24">
      <c r="A352" s="3" t="s">
        <v>9</v>
      </c>
      <c r="B352" s="9">
        <v>19</v>
      </c>
      <c r="C352" s="21">
        <v>5.052631578947369</v>
      </c>
      <c r="D352" s="23">
        <v>1.2235505806429958</v>
      </c>
      <c r="E352" s="11">
        <v>19</v>
      </c>
      <c r="F352" s="21">
        <v>5.3684210526315805</v>
      </c>
      <c r="G352" s="21">
        <v>1.2115429242540032</v>
      </c>
      <c r="H352" s="11">
        <v>19</v>
      </c>
      <c r="I352" s="21">
        <v>3.1578947368421049</v>
      </c>
      <c r="J352" s="21">
        <v>1.5370663939515445</v>
      </c>
      <c r="K352" s="11">
        <v>19</v>
      </c>
      <c r="L352" s="21">
        <v>5.4210526315789478</v>
      </c>
      <c r="M352" s="21">
        <v>1.1697953037312037</v>
      </c>
      <c r="N352" s="11">
        <v>19</v>
      </c>
      <c r="O352" s="21">
        <v>5.1578947368421062</v>
      </c>
      <c r="P352" s="21">
        <v>1.5004872502970805</v>
      </c>
      <c r="Q352" s="11">
        <v>19</v>
      </c>
      <c r="R352" s="21">
        <v>6.1578947368421044</v>
      </c>
      <c r="S352" s="22">
        <v>0.89834155189418297</v>
      </c>
    </row>
    <row r="353" spans="1:19" ht="24">
      <c r="A353" s="3" t="s">
        <v>10</v>
      </c>
      <c r="B353" s="9">
        <v>7</v>
      </c>
      <c r="C353" s="21">
        <v>5</v>
      </c>
      <c r="D353" s="21">
        <v>1.8257418583505538</v>
      </c>
      <c r="E353" s="11">
        <v>7</v>
      </c>
      <c r="F353" s="21">
        <v>5.5714285714285712</v>
      </c>
      <c r="G353" s="21">
        <v>1.5118578920369088</v>
      </c>
      <c r="H353" s="11">
        <v>7</v>
      </c>
      <c r="I353" s="21">
        <v>4</v>
      </c>
      <c r="J353" s="21">
        <v>1.7320508075688772</v>
      </c>
      <c r="K353" s="11">
        <v>7</v>
      </c>
      <c r="L353" s="21">
        <v>4.9999999999999991</v>
      </c>
      <c r="M353" s="21">
        <v>1.1547005383792515</v>
      </c>
      <c r="N353" s="11">
        <v>7</v>
      </c>
      <c r="O353" s="21">
        <v>4.8571428571428577</v>
      </c>
      <c r="P353" s="21">
        <v>2.1157009420498154</v>
      </c>
      <c r="Q353" s="11">
        <v>7</v>
      </c>
      <c r="R353" s="21">
        <v>5.7142857142857144</v>
      </c>
      <c r="S353" s="22">
        <v>1.8898223650461361</v>
      </c>
    </row>
    <row r="354" spans="1:19" ht="24">
      <c r="A354" s="3" t="s">
        <v>11</v>
      </c>
      <c r="B354" s="9">
        <v>40</v>
      </c>
      <c r="C354" s="21">
        <v>4.7500000000000018</v>
      </c>
      <c r="D354" s="21">
        <v>1.3728129459672884</v>
      </c>
      <c r="E354" s="11">
        <v>38</v>
      </c>
      <c r="F354" s="21">
        <v>5.6315789473684195</v>
      </c>
      <c r="G354" s="21">
        <v>1.1950585789459758</v>
      </c>
      <c r="H354" s="11">
        <v>40</v>
      </c>
      <c r="I354" s="21">
        <v>3.8000000000000007</v>
      </c>
      <c r="J354" s="21">
        <v>1.7423826892785168</v>
      </c>
      <c r="K354" s="11">
        <v>37</v>
      </c>
      <c r="L354" s="21">
        <v>5.8108108108108123</v>
      </c>
      <c r="M354" s="21">
        <v>1.287500546663052</v>
      </c>
      <c r="N354" s="11">
        <v>40</v>
      </c>
      <c r="O354" s="21">
        <v>5.0249999999999995</v>
      </c>
      <c r="P354" s="21">
        <v>1.6090688500193409</v>
      </c>
      <c r="Q354" s="11">
        <v>38</v>
      </c>
      <c r="R354" s="21">
        <v>6.2368421052631593</v>
      </c>
      <c r="S354" s="22">
        <v>0.88330492810640993</v>
      </c>
    </row>
    <row r="355" spans="1:19" ht="24">
      <c r="A355" s="3" t="s">
        <v>12</v>
      </c>
      <c r="B355" s="9">
        <v>10</v>
      </c>
      <c r="C355" s="21">
        <v>5.6000000000000005</v>
      </c>
      <c r="D355" s="21">
        <v>1.1737877907772674</v>
      </c>
      <c r="E355" s="11">
        <v>8</v>
      </c>
      <c r="F355" s="21">
        <v>5.7500000000000009</v>
      </c>
      <c r="G355" s="21">
        <v>1.5811388300841898</v>
      </c>
      <c r="H355" s="11">
        <v>10</v>
      </c>
      <c r="I355" s="21">
        <v>3.9</v>
      </c>
      <c r="J355" s="21">
        <v>1.6633299933166199</v>
      </c>
      <c r="K355" s="11">
        <v>8</v>
      </c>
      <c r="L355" s="21">
        <v>5.125</v>
      </c>
      <c r="M355" s="21">
        <v>2.0310096011589898</v>
      </c>
      <c r="N355" s="11">
        <v>10</v>
      </c>
      <c r="O355" s="21">
        <v>5.1999999999999993</v>
      </c>
      <c r="P355" s="21">
        <v>1.0327955589886444</v>
      </c>
      <c r="Q355" s="11">
        <v>8</v>
      </c>
      <c r="R355" s="21">
        <v>6</v>
      </c>
      <c r="S355" s="22">
        <v>1.4142135623730951</v>
      </c>
    </row>
    <row r="356" spans="1:19" ht="15" customHeight="1" thickBot="1">
      <c r="A356" s="4" t="s">
        <v>13</v>
      </c>
      <c r="B356" s="13">
        <v>122</v>
      </c>
      <c r="C356" s="24">
        <v>5.0000000000000027</v>
      </c>
      <c r="D356" s="24">
        <v>1.3298853489388898</v>
      </c>
      <c r="E356" s="15">
        <v>118</v>
      </c>
      <c r="F356" s="24">
        <v>5.5254237288135597</v>
      </c>
      <c r="G356" s="24">
        <v>1.252087927381168</v>
      </c>
      <c r="H356" s="15">
        <v>122</v>
      </c>
      <c r="I356" s="24">
        <v>3.7131147540983598</v>
      </c>
      <c r="J356" s="24">
        <v>1.6687675870084302</v>
      </c>
      <c r="K356" s="15">
        <v>117</v>
      </c>
      <c r="L356" s="24">
        <v>5.299145299145299</v>
      </c>
      <c r="M356" s="24">
        <v>1.4459512873046187</v>
      </c>
      <c r="N356" s="15">
        <v>122</v>
      </c>
      <c r="O356" s="24">
        <v>5.0573770491803289</v>
      </c>
      <c r="P356" s="24">
        <v>1.5969970804108589</v>
      </c>
      <c r="Q356" s="15">
        <v>118</v>
      </c>
      <c r="R356" s="24">
        <v>6.0847457627118651</v>
      </c>
      <c r="S356" s="25">
        <v>1.1061310967453268</v>
      </c>
    </row>
    <row r="357" spans="1:19" ht="15.75" thickTop="1"/>
    <row r="359" spans="1:19" ht="18">
      <c r="A359" s="1"/>
    </row>
    <row r="361" spans="1:19" ht="18" customHeight="1" thickBot="1">
      <c r="A361" s="317" t="s">
        <v>176</v>
      </c>
      <c r="B361" s="317"/>
      <c r="C361" s="317"/>
      <c r="D361" s="317"/>
      <c r="E361" s="317"/>
      <c r="F361" s="317"/>
      <c r="G361" s="317"/>
      <c r="H361" s="317"/>
      <c r="I361" s="317"/>
      <c r="J361" s="317"/>
      <c r="K361" s="317"/>
      <c r="L361" s="317"/>
      <c r="M361" s="317"/>
      <c r="N361" s="317"/>
      <c r="O361" s="317"/>
      <c r="P361" s="317"/>
      <c r="Q361" s="317"/>
      <c r="R361" s="317"/>
      <c r="S361" s="317"/>
    </row>
    <row r="362" spans="1:19" ht="15" customHeight="1" thickTop="1">
      <c r="A362" s="292" t="s">
        <v>371</v>
      </c>
      <c r="B362" s="295" t="s">
        <v>495</v>
      </c>
      <c r="C362" s="296"/>
      <c r="D362" s="296"/>
      <c r="E362" s="296" t="s">
        <v>496</v>
      </c>
      <c r="F362" s="296"/>
      <c r="G362" s="296"/>
      <c r="H362" s="296" t="s">
        <v>497</v>
      </c>
      <c r="I362" s="296"/>
      <c r="J362" s="296"/>
      <c r="K362" s="296" t="s">
        <v>498</v>
      </c>
      <c r="L362" s="296"/>
      <c r="M362" s="296"/>
      <c r="N362" s="296" t="s">
        <v>499</v>
      </c>
      <c r="O362" s="296"/>
      <c r="P362" s="296"/>
      <c r="Q362" s="365" t="s">
        <v>500</v>
      </c>
      <c r="R362" s="366"/>
      <c r="S362" s="367"/>
    </row>
    <row r="363" spans="1:19" ht="15" customHeight="1" thickBot="1">
      <c r="A363" s="294"/>
      <c r="B363" s="55" t="s">
        <v>4</v>
      </c>
      <c r="C363" s="56" t="s">
        <v>152</v>
      </c>
      <c r="D363" s="56" t="s">
        <v>153</v>
      </c>
      <c r="E363" s="56" t="s">
        <v>4</v>
      </c>
      <c r="F363" s="56" t="s">
        <v>152</v>
      </c>
      <c r="G363" s="56" t="s">
        <v>153</v>
      </c>
      <c r="H363" s="56" t="s">
        <v>4</v>
      </c>
      <c r="I363" s="56" t="s">
        <v>152</v>
      </c>
      <c r="J363" s="56" t="s">
        <v>153</v>
      </c>
      <c r="K363" s="56" t="s">
        <v>4</v>
      </c>
      <c r="L363" s="56" t="s">
        <v>152</v>
      </c>
      <c r="M363" s="56" t="s">
        <v>153</v>
      </c>
      <c r="N363" s="56" t="s">
        <v>4</v>
      </c>
      <c r="O363" s="56" t="s">
        <v>152</v>
      </c>
      <c r="P363" s="56" t="s">
        <v>153</v>
      </c>
      <c r="Q363" s="56" t="s">
        <v>4</v>
      </c>
      <c r="R363" s="56" t="s">
        <v>152</v>
      </c>
      <c r="S363" s="57" t="s">
        <v>153</v>
      </c>
    </row>
    <row r="364" spans="1:19" ht="24.75" thickTop="1">
      <c r="A364" s="2" t="s">
        <v>6</v>
      </c>
      <c r="B364" s="5">
        <v>7</v>
      </c>
      <c r="C364" s="19">
        <v>4.2857142857142856</v>
      </c>
      <c r="D364" s="20">
        <v>1.7043362064926932</v>
      </c>
      <c r="E364" s="7">
        <v>7</v>
      </c>
      <c r="F364" s="19">
        <v>4.9999999999999991</v>
      </c>
      <c r="G364" s="19">
        <v>1.6329931618554521</v>
      </c>
      <c r="H364" s="7">
        <v>7</v>
      </c>
      <c r="I364" s="19">
        <v>4.4285714285714288</v>
      </c>
      <c r="J364" s="19">
        <v>1.9023794624226835</v>
      </c>
      <c r="K364" s="7">
        <v>7</v>
      </c>
      <c r="L364" s="19">
        <v>4.2857142857142856</v>
      </c>
      <c r="M364" s="19">
        <v>2.2886885410853175</v>
      </c>
      <c r="N364" s="7">
        <v>7</v>
      </c>
      <c r="O364" s="19">
        <v>3.8571428571428572</v>
      </c>
      <c r="P364" s="19">
        <v>1.3451854182690985</v>
      </c>
      <c r="Q364" s="7">
        <v>7</v>
      </c>
      <c r="R364" s="19">
        <v>4.5714285714285721</v>
      </c>
      <c r="S364" s="26">
        <v>1.9880595947760098</v>
      </c>
    </row>
    <row r="365" spans="1:19" ht="24.75" customHeight="1">
      <c r="A365" s="3" t="s">
        <v>7</v>
      </c>
      <c r="B365" s="9">
        <v>26</v>
      </c>
      <c r="C365" s="21">
        <v>4.4615384615384617</v>
      </c>
      <c r="D365" s="21">
        <v>1.8596939367706553</v>
      </c>
      <c r="E365" s="11">
        <v>26</v>
      </c>
      <c r="F365" s="21">
        <v>5.8076923076923075</v>
      </c>
      <c r="G365" s="21">
        <v>1.4427537771700552</v>
      </c>
      <c r="H365" s="11">
        <v>26</v>
      </c>
      <c r="I365" s="21">
        <v>4.1923076923076925</v>
      </c>
      <c r="J365" s="21">
        <v>1.8334498797454106</v>
      </c>
      <c r="K365" s="11">
        <v>26</v>
      </c>
      <c r="L365" s="21">
        <v>4.9615384615384608</v>
      </c>
      <c r="M365" s="21">
        <v>1.4827209914415922</v>
      </c>
      <c r="N365" s="11">
        <v>26</v>
      </c>
      <c r="O365" s="21">
        <v>4.2692307692307692</v>
      </c>
      <c r="P365" s="21">
        <v>1.5114944209673367</v>
      </c>
      <c r="Q365" s="11">
        <v>26</v>
      </c>
      <c r="R365" s="21">
        <v>5.2692307692307701</v>
      </c>
      <c r="S365" s="22">
        <v>1.5377305955905882</v>
      </c>
    </row>
    <row r="366" spans="1:19" ht="24">
      <c r="A366" s="3" t="s">
        <v>8</v>
      </c>
      <c r="B366" s="9">
        <v>13</v>
      </c>
      <c r="C366" s="21">
        <v>4.3076923076923084</v>
      </c>
      <c r="D366" s="23">
        <v>1.5483655567842813</v>
      </c>
      <c r="E366" s="11">
        <v>13</v>
      </c>
      <c r="F366" s="21">
        <v>5.8461538461538458</v>
      </c>
      <c r="G366" s="23">
        <v>1.573009527739414</v>
      </c>
      <c r="H366" s="11">
        <v>13</v>
      </c>
      <c r="I366" s="21">
        <v>3.2307692307692308</v>
      </c>
      <c r="J366" s="23">
        <v>1.3634420996046583</v>
      </c>
      <c r="K366" s="11">
        <v>13</v>
      </c>
      <c r="L366" s="21">
        <v>5</v>
      </c>
      <c r="M366" s="23">
        <v>1.4142135623730949</v>
      </c>
      <c r="N366" s="11">
        <v>13</v>
      </c>
      <c r="O366" s="21">
        <v>3.6153846153846154</v>
      </c>
      <c r="P366" s="23">
        <v>1.5021352323976216</v>
      </c>
      <c r="Q366" s="11">
        <v>13</v>
      </c>
      <c r="R366" s="21">
        <v>4.9230769230769225</v>
      </c>
      <c r="S366" s="27">
        <v>1.7541160386140584</v>
      </c>
    </row>
    <row r="367" spans="1:19" ht="24">
      <c r="A367" s="3" t="s">
        <v>9</v>
      </c>
      <c r="B367" s="9">
        <v>19</v>
      </c>
      <c r="C367" s="21">
        <v>4.3157894736842115</v>
      </c>
      <c r="D367" s="23">
        <v>1.7966831037883659</v>
      </c>
      <c r="E367" s="11">
        <v>19</v>
      </c>
      <c r="F367" s="21">
        <v>5.6315789473684221</v>
      </c>
      <c r="G367" s="21">
        <v>1.7387903303347121</v>
      </c>
      <c r="H367" s="11">
        <v>19</v>
      </c>
      <c r="I367" s="21">
        <v>3.736842105263158</v>
      </c>
      <c r="J367" s="21">
        <v>1.5217718205053643</v>
      </c>
      <c r="K367" s="11">
        <v>19</v>
      </c>
      <c r="L367" s="21">
        <v>5.2631578947368434</v>
      </c>
      <c r="M367" s="21">
        <v>1.6276126096272245</v>
      </c>
      <c r="N367" s="11">
        <v>19</v>
      </c>
      <c r="O367" s="21">
        <v>4.6315789473684204</v>
      </c>
      <c r="P367" s="21">
        <v>1.6059101370939326</v>
      </c>
      <c r="Q367" s="11">
        <v>19</v>
      </c>
      <c r="R367" s="21">
        <v>5.5789473684210522</v>
      </c>
      <c r="S367" s="22">
        <v>1.4265650070355171</v>
      </c>
    </row>
    <row r="368" spans="1:19" ht="24">
      <c r="A368" s="3" t="s">
        <v>10</v>
      </c>
      <c r="B368" s="9">
        <v>7</v>
      </c>
      <c r="C368" s="21">
        <v>4.4285714285714279</v>
      </c>
      <c r="D368" s="21">
        <v>2.2253945610567469</v>
      </c>
      <c r="E368" s="11">
        <v>7</v>
      </c>
      <c r="F368" s="21">
        <v>5.5714285714285721</v>
      </c>
      <c r="G368" s="21">
        <v>1.9880595947760098</v>
      </c>
      <c r="H368" s="11">
        <v>7</v>
      </c>
      <c r="I368" s="21">
        <v>4.7142857142857144</v>
      </c>
      <c r="J368" s="21">
        <v>2.6276913640612181</v>
      </c>
      <c r="K368" s="11">
        <v>7</v>
      </c>
      <c r="L368" s="21">
        <v>5.2857142857142856</v>
      </c>
      <c r="M368" s="21">
        <v>1.2535663410560172</v>
      </c>
      <c r="N368" s="11">
        <v>7</v>
      </c>
      <c r="O368" s="21">
        <v>4.4285714285714288</v>
      </c>
      <c r="P368" s="21">
        <v>1.5118578920369088</v>
      </c>
      <c r="Q368" s="11">
        <v>7</v>
      </c>
      <c r="R368" s="21">
        <v>4.8571428571428568</v>
      </c>
      <c r="S368" s="22">
        <v>2.1157009420498154</v>
      </c>
    </row>
    <row r="369" spans="1:19" ht="24">
      <c r="A369" s="3" t="s">
        <v>11</v>
      </c>
      <c r="B369" s="9">
        <v>39</v>
      </c>
      <c r="C369" s="21">
        <v>4.615384615384615</v>
      </c>
      <c r="D369" s="21">
        <v>1.6641005886756872</v>
      </c>
      <c r="E369" s="11">
        <v>38</v>
      </c>
      <c r="F369" s="21">
        <v>6.0526315789473673</v>
      </c>
      <c r="G369" s="21">
        <v>1.0640912484001377</v>
      </c>
      <c r="H369" s="11">
        <v>40</v>
      </c>
      <c r="I369" s="21">
        <v>4.375</v>
      </c>
      <c r="J369" s="21">
        <v>1.7348243094375246</v>
      </c>
      <c r="K369" s="11">
        <v>38</v>
      </c>
      <c r="L369" s="21">
        <v>5.421052631578946</v>
      </c>
      <c r="M369" s="21">
        <v>1.3878152955103018</v>
      </c>
      <c r="N369" s="11">
        <v>39</v>
      </c>
      <c r="O369" s="21">
        <v>4.5128205128205119</v>
      </c>
      <c r="P369" s="21">
        <v>1.4486253896601946</v>
      </c>
      <c r="Q369" s="11">
        <v>38</v>
      </c>
      <c r="R369" s="21">
        <v>5.3684210526315788</v>
      </c>
      <c r="S369" s="22">
        <v>1.1722247877682512</v>
      </c>
    </row>
    <row r="370" spans="1:19" ht="24">
      <c r="A370" s="3" t="s">
        <v>12</v>
      </c>
      <c r="B370" s="9">
        <v>10</v>
      </c>
      <c r="C370" s="21">
        <v>4.5</v>
      </c>
      <c r="D370" s="21">
        <v>1.4337208778404378</v>
      </c>
      <c r="E370" s="11">
        <v>8</v>
      </c>
      <c r="F370" s="21">
        <v>5.375</v>
      </c>
      <c r="G370" s="21">
        <v>2.0658792662827961</v>
      </c>
      <c r="H370" s="11">
        <v>10</v>
      </c>
      <c r="I370" s="21">
        <v>3.8</v>
      </c>
      <c r="J370" s="21">
        <v>1.8135294011647258</v>
      </c>
      <c r="K370" s="11">
        <v>8</v>
      </c>
      <c r="L370" s="21">
        <v>4.25</v>
      </c>
      <c r="M370" s="21">
        <v>2.4348657927227588</v>
      </c>
      <c r="N370" s="11">
        <v>10</v>
      </c>
      <c r="O370" s="21">
        <v>4.7</v>
      </c>
      <c r="P370" s="21">
        <v>1.1595018087284057</v>
      </c>
      <c r="Q370" s="11">
        <v>8</v>
      </c>
      <c r="R370" s="21">
        <v>5</v>
      </c>
      <c r="S370" s="22">
        <v>1.5118578920369088</v>
      </c>
    </row>
    <row r="371" spans="1:19" ht="15" customHeight="1" thickBot="1">
      <c r="A371" s="4" t="s">
        <v>13</v>
      </c>
      <c r="B371" s="13">
        <v>121</v>
      </c>
      <c r="C371" s="24">
        <v>4.4628099173553704</v>
      </c>
      <c r="D371" s="24">
        <v>1.6982408658866659</v>
      </c>
      <c r="E371" s="15">
        <v>118</v>
      </c>
      <c r="F371" s="24">
        <v>5.7711864406779645</v>
      </c>
      <c r="G371" s="24">
        <v>1.4815735279725177</v>
      </c>
      <c r="H371" s="15">
        <v>122</v>
      </c>
      <c r="I371" s="24">
        <v>4.0901639344262311</v>
      </c>
      <c r="J371" s="24">
        <v>1.7674938991824565</v>
      </c>
      <c r="K371" s="15">
        <v>118</v>
      </c>
      <c r="L371" s="24">
        <v>5.0932203389830493</v>
      </c>
      <c r="M371" s="24">
        <v>1.5905021952474834</v>
      </c>
      <c r="N371" s="15">
        <v>121</v>
      </c>
      <c r="O371" s="24">
        <v>4.3553719008264471</v>
      </c>
      <c r="P371" s="24">
        <v>1.4711645281444641</v>
      </c>
      <c r="Q371" s="15">
        <v>118</v>
      </c>
      <c r="R371" s="24">
        <v>5.2288135593220337</v>
      </c>
      <c r="S371" s="25">
        <v>1.4873312125693285</v>
      </c>
    </row>
    <row r="372" spans="1:19" ht="15.75" thickTop="1"/>
    <row r="373" spans="1:19" ht="32.25" thickBot="1">
      <c r="A373" s="54" t="s">
        <v>274</v>
      </c>
      <c r="B373" s="54"/>
      <c r="C373" s="54"/>
      <c r="D373" s="54"/>
    </row>
    <row r="374" spans="1:19">
      <c r="A374" s="362" t="s">
        <v>469</v>
      </c>
    </row>
    <row r="376" spans="1:19" ht="18" customHeight="1" thickBot="1">
      <c r="A376" s="281" t="s">
        <v>180</v>
      </c>
      <c r="B376" s="363"/>
      <c r="C376" s="363"/>
      <c r="D376" s="363"/>
      <c r="E376" s="363"/>
    </row>
    <row r="377" spans="1:19" ht="15" customHeight="1" thickTop="1" thickBot="1">
      <c r="A377" s="369" t="s">
        <v>371</v>
      </c>
      <c r="B377" s="371" t="s">
        <v>382</v>
      </c>
      <c r="C377" s="372"/>
      <c r="D377" s="373" t="s">
        <v>501</v>
      </c>
      <c r="E377" s="374"/>
    </row>
    <row r="378" spans="1:19" ht="15" customHeight="1" thickBot="1">
      <c r="A378" s="370"/>
      <c r="B378" s="375" t="s">
        <v>4</v>
      </c>
      <c r="C378" s="376" t="s">
        <v>5</v>
      </c>
      <c r="D378" s="376" t="s">
        <v>4</v>
      </c>
      <c r="E378" s="377" t="s">
        <v>5</v>
      </c>
    </row>
    <row r="379" spans="1:19" ht="15" customHeight="1" thickTop="1">
      <c r="A379" s="94" t="s">
        <v>7</v>
      </c>
      <c r="B379" s="95">
        <v>4</v>
      </c>
      <c r="C379" s="378">
        <v>1</v>
      </c>
      <c r="D379" s="97">
        <v>0</v>
      </c>
      <c r="E379" s="379">
        <v>0</v>
      </c>
    </row>
    <row r="380" spans="1:19" ht="24">
      <c r="A380" s="99" t="s">
        <v>8</v>
      </c>
      <c r="B380" s="100">
        <v>1</v>
      </c>
      <c r="C380" s="368">
        <v>1</v>
      </c>
      <c r="D380" s="102">
        <v>0</v>
      </c>
      <c r="E380" s="380">
        <v>0</v>
      </c>
    </row>
    <row r="381" spans="1:19" ht="26.25" customHeight="1">
      <c r="A381" s="99" t="s">
        <v>9</v>
      </c>
      <c r="B381" s="100">
        <v>1</v>
      </c>
      <c r="C381" s="368">
        <v>1</v>
      </c>
      <c r="D381" s="102">
        <v>0</v>
      </c>
      <c r="E381" s="380">
        <v>0</v>
      </c>
    </row>
    <row r="382" spans="1:19" ht="24">
      <c r="A382" s="99" t="s">
        <v>11</v>
      </c>
      <c r="B382" s="100">
        <v>7</v>
      </c>
      <c r="C382" s="368">
        <v>0.7777777777777779</v>
      </c>
      <c r="D382" s="102">
        <v>2</v>
      </c>
      <c r="E382" s="380">
        <v>0.22222222222222221</v>
      </c>
    </row>
    <row r="383" spans="1:19" ht="24">
      <c r="A383" s="99" t="s">
        <v>12</v>
      </c>
      <c r="B383" s="100">
        <v>2</v>
      </c>
      <c r="C383" s="368">
        <v>1</v>
      </c>
      <c r="D383" s="102">
        <v>0</v>
      </c>
      <c r="E383" s="380">
        <v>0</v>
      </c>
    </row>
    <row r="384" spans="1:19" ht="15.75" thickBot="1">
      <c r="A384" s="104" t="s">
        <v>13</v>
      </c>
      <c r="B384" s="105">
        <v>15</v>
      </c>
      <c r="C384" s="381">
        <v>0.88235294117647056</v>
      </c>
      <c r="D384" s="107">
        <v>2</v>
      </c>
      <c r="E384" s="382">
        <v>0.1176470588235294</v>
      </c>
    </row>
    <row r="385" spans="1:9" ht="15.75" thickTop="1"/>
    <row r="387" spans="1:9" ht="23.25">
      <c r="A387" s="58" t="s">
        <v>276</v>
      </c>
    </row>
    <row r="388" spans="1:9">
      <c r="A388" s="362" t="s">
        <v>470</v>
      </c>
    </row>
    <row r="389" spans="1:9" ht="18" customHeight="1">
      <c r="A389" s="291" t="s">
        <v>183</v>
      </c>
      <c r="B389" s="291"/>
      <c r="C389" s="291"/>
      <c r="D389" s="291"/>
      <c r="E389" s="291"/>
      <c r="F389" s="291"/>
      <c r="G389" s="291"/>
      <c r="H389" s="291"/>
      <c r="I389" s="291"/>
    </row>
    <row r="390" spans="1:9" ht="15" customHeight="1">
      <c r="A390" s="292"/>
      <c r="B390" s="295" t="s">
        <v>184</v>
      </c>
      <c r="C390" s="296"/>
      <c r="D390" s="296"/>
      <c r="E390" s="296"/>
      <c r="F390" s="296"/>
      <c r="G390" s="296"/>
      <c r="H390" s="296"/>
      <c r="I390" s="297"/>
    </row>
    <row r="391" spans="1:9" ht="30.75" customHeight="1">
      <c r="A391" s="293"/>
      <c r="B391" s="298" t="s">
        <v>73</v>
      </c>
      <c r="C391" s="299"/>
      <c r="D391" s="299" t="s">
        <v>74</v>
      </c>
      <c r="E391" s="299"/>
      <c r="F391" s="299" t="s">
        <v>185</v>
      </c>
      <c r="G391" s="299"/>
      <c r="H391" s="299" t="s">
        <v>186</v>
      </c>
      <c r="I391" s="300"/>
    </row>
    <row r="392" spans="1:9" ht="15" customHeight="1">
      <c r="A392" s="294"/>
      <c r="B392" s="55" t="s">
        <v>4</v>
      </c>
      <c r="C392" s="56" t="s">
        <v>5</v>
      </c>
      <c r="D392" s="56" t="s">
        <v>4</v>
      </c>
      <c r="E392" s="56" t="s">
        <v>5</v>
      </c>
      <c r="F392" s="56" t="s">
        <v>4</v>
      </c>
      <c r="G392" s="56" t="s">
        <v>5</v>
      </c>
      <c r="H392" s="56" t="s">
        <v>4</v>
      </c>
      <c r="I392" s="57" t="s">
        <v>5</v>
      </c>
    </row>
    <row r="393" spans="1:9" ht="25.5" customHeight="1">
      <c r="A393" s="2" t="s">
        <v>7</v>
      </c>
      <c r="B393" s="5">
        <v>1</v>
      </c>
      <c r="C393" s="6">
        <v>0.25</v>
      </c>
      <c r="D393" s="7">
        <v>1</v>
      </c>
      <c r="E393" s="6">
        <v>0.25</v>
      </c>
      <c r="F393" s="7">
        <v>0</v>
      </c>
      <c r="G393" s="6">
        <v>0</v>
      </c>
      <c r="H393" s="7">
        <v>2</v>
      </c>
      <c r="I393" s="8">
        <v>0.5</v>
      </c>
    </row>
    <row r="394" spans="1:9" ht="24">
      <c r="A394" s="3" t="s">
        <v>8</v>
      </c>
      <c r="B394" s="9">
        <v>0</v>
      </c>
      <c r="C394" s="10">
        <v>0</v>
      </c>
      <c r="D394" s="11">
        <v>1</v>
      </c>
      <c r="E394" s="10">
        <v>1</v>
      </c>
      <c r="F394" s="11">
        <v>0</v>
      </c>
      <c r="G394" s="10">
        <v>0</v>
      </c>
      <c r="H394" s="11">
        <v>0</v>
      </c>
      <c r="I394" s="12">
        <v>0</v>
      </c>
    </row>
    <row r="395" spans="1:9" ht="24">
      <c r="A395" s="3" t="s">
        <v>9</v>
      </c>
      <c r="B395" s="9">
        <v>0</v>
      </c>
      <c r="C395" s="10">
        <v>0</v>
      </c>
      <c r="D395" s="11">
        <v>1</v>
      </c>
      <c r="E395" s="10">
        <v>1</v>
      </c>
      <c r="F395" s="11">
        <v>0</v>
      </c>
      <c r="G395" s="10">
        <v>0</v>
      </c>
      <c r="H395" s="11">
        <v>0</v>
      </c>
      <c r="I395" s="12">
        <v>0</v>
      </c>
    </row>
    <row r="396" spans="1:9" ht="24">
      <c r="A396" s="3" t="s">
        <v>11</v>
      </c>
      <c r="B396" s="9">
        <v>3</v>
      </c>
      <c r="C396" s="10">
        <v>0.42857142857142855</v>
      </c>
      <c r="D396" s="11">
        <v>0</v>
      </c>
      <c r="E396" s="10">
        <v>0</v>
      </c>
      <c r="F396" s="11">
        <v>4</v>
      </c>
      <c r="G396" s="10">
        <v>0.57142857142857151</v>
      </c>
      <c r="H396" s="11">
        <v>0</v>
      </c>
      <c r="I396" s="12">
        <v>0</v>
      </c>
    </row>
    <row r="397" spans="1:9" ht="24">
      <c r="A397" s="3" t="s">
        <v>12</v>
      </c>
      <c r="B397" s="9">
        <v>0</v>
      </c>
      <c r="C397" s="10">
        <v>0</v>
      </c>
      <c r="D397" s="11">
        <v>1</v>
      </c>
      <c r="E397" s="10">
        <v>0.5</v>
      </c>
      <c r="F397" s="11">
        <v>0</v>
      </c>
      <c r="G397" s="10">
        <v>0</v>
      </c>
      <c r="H397" s="11">
        <v>1</v>
      </c>
      <c r="I397" s="12">
        <v>0.5</v>
      </c>
    </row>
    <row r="398" spans="1:9" ht="15" customHeight="1">
      <c r="A398" s="4" t="s">
        <v>13</v>
      </c>
      <c r="B398" s="13">
        <v>4</v>
      </c>
      <c r="C398" s="14">
        <v>0.26666666666666666</v>
      </c>
      <c r="D398" s="15">
        <v>4</v>
      </c>
      <c r="E398" s="14">
        <v>0.26666666666666666</v>
      </c>
      <c r="F398" s="15">
        <v>4</v>
      </c>
      <c r="G398" s="14">
        <v>0.26666666666666666</v>
      </c>
      <c r="H398" s="15">
        <v>3</v>
      </c>
      <c r="I398" s="16">
        <v>0.2</v>
      </c>
    </row>
    <row r="401" spans="1:9" ht="18">
      <c r="A401" s="1"/>
    </row>
    <row r="403" spans="1:9" ht="18" customHeight="1">
      <c r="A403" s="291" t="s">
        <v>187</v>
      </c>
      <c r="B403" s="291"/>
      <c r="C403" s="291"/>
      <c r="D403" s="291"/>
      <c r="E403" s="291"/>
      <c r="F403" s="291"/>
      <c r="G403" s="291"/>
      <c r="H403" s="291"/>
      <c r="I403" s="291"/>
    </row>
    <row r="404" spans="1:9" ht="15" customHeight="1">
      <c r="A404" s="292"/>
      <c r="B404" s="295" t="s">
        <v>188</v>
      </c>
      <c r="C404" s="296"/>
      <c r="D404" s="296"/>
      <c r="E404" s="296"/>
      <c r="F404" s="296"/>
      <c r="G404" s="296"/>
      <c r="H404" s="296"/>
      <c r="I404" s="297"/>
    </row>
    <row r="405" spans="1:9" ht="15" customHeight="1">
      <c r="A405" s="293"/>
      <c r="B405" s="298" t="s">
        <v>189</v>
      </c>
      <c r="C405" s="299"/>
      <c r="D405" s="299" t="s">
        <v>190</v>
      </c>
      <c r="E405" s="299"/>
      <c r="F405" s="299" t="s">
        <v>191</v>
      </c>
      <c r="G405" s="299"/>
      <c r="H405" s="299" t="s">
        <v>192</v>
      </c>
      <c r="I405" s="300"/>
    </row>
    <row r="406" spans="1:9" ht="15" customHeight="1">
      <c r="A406" s="294"/>
      <c r="B406" s="55" t="s">
        <v>4</v>
      </c>
      <c r="C406" s="56" t="s">
        <v>5</v>
      </c>
      <c r="D406" s="56" t="s">
        <v>4</v>
      </c>
      <c r="E406" s="56" t="s">
        <v>5</v>
      </c>
      <c r="F406" s="56" t="s">
        <v>4</v>
      </c>
      <c r="G406" s="56" t="s">
        <v>5</v>
      </c>
      <c r="H406" s="56" t="s">
        <v>4</v>
      </c>
      <c r="I406" s="57" t="s">
        <v>5</v>
      </c>
    </row>
    <row r="407" spans="1:9" ht="26.25" customHeight="1">
      <c r="A407" s="2" t="s">
        <v>7</v>
      </c>
      <c r="B407" s="5">
        <v>3</v>
      </c>
      <c r="C407" s="6">
        <v>0.75</v>
      </c>
      <c r="D407" s="7">
        <v>1</v>
      </c>
      <c r="E407" s="6">
        <v>0.25</v>
      </c>
      <c r="F407" s="7">
        <v>0</v>
      </c>
      <c r="G407" s="6">
        <v>0</v>
      </c>
      <c r="H407" s="7">
        <v>0</v>
      </c>
      <c r="I407" s="8">
        <v>0</v>
      </c>
    </row>
    <row r="408" spans="1:9" ht="24">
      <c r="A408" s="3" t="s">
        <v>8</v>
      </c>
      <c r="B408" s="9">
        <v>0</v>
      </c>
      <c r="C408" s="10">
        <v>0</v>
      </c>
      <c r="D408" s="11">
        <v>0</v>
      </c>
      <c r="E408" s="10">
        <v>0</v>
      </c>
      <c r="F408" s="11">
        <v>1</v>
      </c>
      <c r="G408" s="10">
        <v>1</v>
      </c>
      <c r="H408" s="11">
        <v>0</v>
      </c>
      <c r="I408" s="12">
        <v>0</v>
      </c>
    </row>
    <row r="409" spans="1:9" ht="24">
      <c r="A409" s="3" t="s">
        <v>9</v>
      </c>
      <c r="B409" s="9">
        <v>1</v>
      </c>
      <c r="C409" s="10">
        <v>1</v>
      </c>
      <c r="D409" s="11">
        <v>0</v>
      </c>
      <c r="E409" s="10">
        <v>0</v>
      </c>
      <c r="F409" s="11">
        <v>0</v>
      </c>
      <c r="G409" s="10">
        <v>0</v>
      </c>
      <c r="H409" s="11">
        <v>0</v>
      </c>
      <c r="I409" s="12">
        <v>0</v>
      </c>
    </row>
    <row r="410" spans="1:9" ht="24">
      <c r="A410" s="3" t="s">
        <v>11</v>
      </c>
      <c r="B410" s="9">
        <v>3</v>
      </c>
      <c r="C410" s="10">
        <v>0.5</v>
      </c>
      <c r="D410" s="11">
        <v>3</v>
      </c>
      <c r="E410" s="10">
        <v>0.5</v>
      </c>
      <c r="F410" s="11">
        <v>0</v>
      </c>
      <c r="G410" s="10">
        <v>0</v>
      </c>
      <c r="H410" s="11">
        <v>0</v>
      </c>
      <c r="I410" s="12">
        <v>0</v>
      </c>
    </row>
    <row r="411" spans="1:9" ht="24">
      <c r="A411" s="3" t="s">
        <v>12</v>
      </c>
      <c r="B411" s="9">
        <v>2</v>
      </c>
      <c r="C411" s="10">
        <v>1</v>
      </c>
      <c r="D411" s="11">
        <v>0</v>
      </c>
      <c r="E411" s="10">
        <v>0</v>
      </c>
      <c r="F411" s="11">
        <v>0</v>
      </c>
      <c r="G411" s="10">
        <v>0</v>
      </c>
      <c r="H411" s="11">
        <v>0</v>
      </c>
      <c r="I411" s="12">
        <v>0</v>
      </c>
    </row>
    <row r="412" spans="1:9" ht="15" customHeight="1">
      <c r="A412" s="4" t="s">
        <v>13</v>
      </c>
      <c r="B412" s="13">
        <v>9</v>
      </c>
      <c r="C412" s="14">
        <v>0.6428571428571429</v>
      </c>
      <c r="D412" s="15">
        <v>4</v>
      </c>
      <c r="E412" s="14">
        <v>0.28571428571428575</v>
      </c>
      <c r="F412" s="15">
        <v>1</v>
      </c>
      <c r="G412" s="14">
        <v>7.1428571428571438E-2</v>
      </c>
      <c r="H412" s="15">
        <v>0</v>
      </c>
      <c r="I412" s="16">
        <v>0</v>
      </c>
    </row>
    <row r="415" spans="1:9" ht="18">
      <c r="A415" s="1"/>
    </row>
    <row r="418" spans="1:29" ht="18" customHeight="1">
      <c r="A418" s="291" t="s">
        <v>193</v>
      </c>
      <c r="B418" s="291"/>
      <c r="C418" s="291"/>
      <c r="D418" s="291"/>
      <c r="E418" s="291"/>
      <c r="F418" s="291"/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  <c r="X418" s="291"/>
      <c r="Y418" s="291"/>
    </row>
    <row r="419" spans="1:29" ht="27.95" customHeight="1">
      <c r="A419" s="292"/>
      <c r="B419" s="295" t="s">
        <v>194</v>
      </c>
      <c r="C419" s="296"/>
      <c r="D419" s="296" t="s">
        <v>195</v>
      </c>
      <c r="E419" s="296"/>
      <c r="F419" s="296" t="s">
        <v>196</v>
      </c>
      <c r="G419" s="296"/>
      <c r="H419" s="296" t="s">
        <v>197</v>
      </c>
      <c r="I419" s="296"/>
      <c r="J419" s="296" t="s">
        <v>198</v>
      </c>
      <c r="K419" s="296"/>
      <c r="L419" s="296" t="s">
        <v>199</v>
      </c>
      <c r="M419" s="296"/>
      <c r="N419" s="296" t="s">
        <v>200</v>
      </c>
      <c r="O419" s="296"/>
      <c r="P419" s="296" t="s">
        <v>201</v>
      </c>
      <c r="Q419" s="296"/>
      <c r="R419" s="296" t="s">
        <v>202</v>
      </c>
      <c r="S419" s="296"/>
      <c r="T419" s="296" t="s">
        <v>49</v>
      </c>
      <c r="U419" s="296"/>
      <c r="V419" s="296" t="s">
        <v>203</v>
      </c>
      <c r="W419" s="296"/>
      <c r="X419" s="296" t="s">
        <v>50</v>
      </c>
      <c r="Y419" s="297"/>
    </row>
    <row r="420" spans="1:29" ht="15" customHeight="1">
      <c r="A420" s="293"/>
      <c r="B420" s="298" t="s">
        <v>116</v>
      </c>
      <c r="C420" s="299"/>
      <c r="D420" s="299" t="s">
        <v>30</v>
      </c>
      <c r="E420" s="299"/>
      <c r="F420" s="299" t="s">
        <v>30</v>
      </c>
      <c r="G420" s="299"/>
      <c r="H420" s="299" t="s">
        <v>30</v>
      </c>
      <c r="I420" s="299"/>
      <c r="J420" s="299" t="s">
        <v>30</v>
      </c>
      <c r="K420" s="299"/>
      <c r="L420" s="299" t="s">
        <v>30</v>
      </c>
      <c r="M420" s="299"/>
      <c r="N420" s="299" t="s">
        <v>30</v>
      </c>
      <c r="O420" s="299"/>
      <c r="P420" s="299" t="s">
        <v>30</v>
      </c>
      <c r="Q420" s="299"/>
      <c r="R420" s="299" t="s">
        <v>30</v>
      </c>
      <c r="S420" s="299"/>
      <c r="T420" s="299" t="s">
        <v>30</v>
      </c>
      <c r="U420" s="299"/>
      <c r="V420" s="299" t="s">
        <v>30</v>
      </c>
      <c r="W420" s="299"/>
      <c r="X420" s="299" t="s">
        <v>30</v>
      </c>
      <c r="Y420" s="300"/>
    </row>
    <row r="421" spans="1:29" ht="15" customHeight="1" thickBot="1">
      <c r="A421" s="294"/>
      <c r="B421" s="55" t="s">
        <v>4</v>
      </c>
      <c r="C421" s="56" t="s">
        <v>5</v>
      </c>
      <c r="D421" s="56" t="s">
        <v>4</v>
      </c>
      <c r="E421" s="56" t="s">
        <v>5</v>
      </c>
      <c r="F421" s="56" t="s">
        <v>4</v>
      </c>
      <c r="G421" s="56" t="s">
        <v>5</v>
      </c>
      <c r="H421" s="56" t="s">
        <v>4</v>
      </c>
      <c r="I421" s="56" t="s">
        <v>5</v>
      </c>
      <c r="J421" s="56" t="s">
        <v>4</v>
      </c>
      <c r="K421" s="56" t="s">
        <v>5</v>
      </c>
      <c r="L421" s="56" t="s">
        <v>4</v>
      </c>
      <c r="M421" s="56" t="s">
        <v>5</v>
      </c>
      <c r="N421" s="56" t="s">
        <v>4</v>
      </c>
      <c r="O421" s="56" t="s">
        <v>5</v>
      </c>
      <c r="P421" s="56" t="s">
        <v>4</v>
      </c>
      <c r="Q421" s="56" t="s">
        <v>5</v>
      </c>
      <c r="R421" s="56" t="s">
        <v>4</v>
      </c>
      <c r="S421" s="56" t="s">
        <v>5</v>
      </c>
      <c r="T421" s="56" t="s">
        <v>4</v>
      </c>
      <c r="U421" s="56" t="s">
        <v>5</v>
      </c>
      <c r="V421" s="56" t="s">
        <v>4</v>
      </c>
      <c r="W421" s="56" t="s">
        <v>5</v>
      </c>
      <c r="X421" s="56" t="s">
        <v>4</v>
      </c>
      <c r="Y421" s="57" t="s">
        <v>5</v>
      </c>
    </row>
    <row r="422" spans="1:29" ht="25.5" customHeight="1" thickTop="1">
      <c r="A422" s="2" t="s">
        <v>7</v>
      </c>
      <c r="B422" s="5">
        <v>3</v>
      </c>
      <c r="C422" s="6">
        <f>B422/SUM(X422,V422,T422,R422,P422,N422,L422,J422,H422,F422,D422,B422)</f>
        <v>0.42857142857142855</v>
      </c>
      <c r="D422" s="7">
        <v>0</v>
      </c>
      <c r="E422" s="6">
        <f>D422/SUM(B422,D422,F422,H422,J422,L422,N422,P422,R422,T422,V422,X422)</f>
        <v>0</v>
      </c>
      <c r="F422" s="7">
        <v>0</v>
      </c>
      <c r="G422" s="6">
        <f>F422/SUM(B422,D422,F422,H422,J422,L422,N422,P422,R422,T422,V422,X422)</f>
        <v>0</v>
      </c>
      <c r="H422" s="7">
        <v>0</v>
      </c>
      <c r="I422" s="6">
        <v>0</v>
      </c>
      <c r="J422" s="7">
        <v>1</v>
      </c>
      <c r="K422" s="6">
        <f>J422/SUM(B422,D422,F422,H422,J422,L422,N422,P422,R422,T422,V422,X422)</f>
        <v>0.14285714285714285</v>
      </c>
      <c r="L422" s="7">
        <v>0</v>
      </c>
      <c r="M422" s="6">
        <v>0</v>
      </c>
      <c r="N422" s="7">
        <v>0</v>
      </c>
      <c r="O422" s="6">
        <f>N422/SUM(X422,V422,T422,R422,P422,N422,L422,J422,H422,F422,D422,B422)</f>
        <v>0</v>
      </c>
      <c r="P422" s="7">
        <v>0</v>
      </c>
      <c r="Q422" s="6">
        <v>0</v>
      </c>
      <c r="R422" s="7">
        <v>0</v>
      </c>
      <c r="S422" s="6">
        <v>0</v>
      </c>
      <c r="T422" s="7">
        <v>3</v>
      </c>
      <c r="U422" s="6">
        <f>T422/SUM(X422,V422,T422,R422,P422,N422,L422,J422,H422,F422,D422,B422)</f>
        <v>0.42857142857142855</v>
      </c>
      <c r="V422" s="7">
        <v>0</v>
      </c>
      <c r="W422" s="6">
        <f>V422/SUM(X422,V422,T422,R422,P422,N422,L422,J422,H422,F422,D422,B422)</f>
        <v>0</v>
      </c>
      <c r="X422" s="7">
        <v>0</v>
      </c>
      <c r="Y422" s="8">
        <v>0</v>
      </c>
    </row>
    <row r="423" spans="1:29" ht="24">
      <c r="A423" s="3" t="s">
        <v>8</v>
      </c>
      <c r="B423" s="9">
        <v>1</v>
      </c>
      <c r="C423" s="123">
        <f t="shared" ref="C423:C427" si="13">B423/SUM(X423,V423,T423,R423,P423,N423,L423,J423,H423,F423,D423,B423)</f>
        <v>0.25</v>
      </c>
      <c r="D423" s="11">
        <v>1</v>
      </c>
      <c r="E423" s="123">
        <f t="shared" ref="E423:E427" si="14">D423/SUM(B423,D423,F423,H423,J423,L423,N423,P423,R423,T423,V423,X423)</f>
        <v>0.25</v>
      </c>
      <c r="F423" s="11">
        <v>0</v>
      </c>
      <c r="G423" s="123">
        <f t="shared" ref="G423:G427" si="15">F423/SUM(B423,D423,F423,H423,J423,L423,N423,P423,R423,T423,V423,X423)</f>
        <v>0</v>
      </c>
      <c r="H423" s="11">
        <v>0</v>
      </c>
      <c r="I423" s="10">
        <v>0</v>
      </c>
      <c r="J423" s="11">
        <v>1</v>
      </c>
      <c r="K423" s="123">
        <f t="shared" ref="K423:K427" si="16">J423/SUM(B423,D423,F423,H423,J423,L423,N423,P423,R423,T423,V423,X423)</f>
        <v>0.25</v>
      </c>
      <c r="L423" s="11">
        <v>0</v>
      </c>
      <c r="M423" s="10">
        <v>0</v>
      </c>
      <c r="N423" s="11">
        <v>0</v>
      </c>
      <c r="O423" s="123">
        <f t="shared" ref="O423:O427" si="17">N423/SUM(X423,V423,T423,R423,P423,N423,L423,J423,H423,F423,D423,B423)</f>
        <v>0</v>
      </c>
      <c r="P423" s="11">
        <v>0</v>
      </c>
      <c r="Q423" s="10">
        <v>0</v>
      </c>
      <c r="R423" s="11">
        <v>0</v>
      </c>
      <c r="S423" s="10">
        <v>0</v>
      </c>
      <c r="T423" s="11">
        <v>1</v>
      </c>
      <c r="U423" s="123">
        <f t="shared" ref="U423:U427" si="18">T423/SUM(X423,V423,T423,R423,P423,N423,L423,J423,H423,F423,D423,B423)</f>
        <v>0.25</v>
      </c>
      <c r="V423" s="11">
        <v>0</v>
      </c>
      <c r="W423" s="123">
        <f t="shared" ref="W423:W427" si="19">V423/SUM(X423,V423,T423,R423,P423,N423,L423,J423,H423,F423,D423,B423)</f>
        <v>0</v>
      </c>
      <c r="X423" s="11">
        <v>0</v>
      </c>
      <c r="Y423" s="12">
        <v>0</v>
      </c>
    </row>
    <row r="424" spans="1:29" ht="24">
      <c r="A424" s="3" t="s">
        <v>9</v>
      </c>
      <c r="B424" s="9">
        <v>0</v>
      </c>
      <c r="C424" s="123">
        <f t="shared" si="13"/>
        <v>0</v>
      </c>
      <c r="D424" s="11">
        <v>0</v>
      </c>
      <c r="E424" s="123">
        <f t="shared" si="14"/>
        <v>0</v>
      </c>
      <c r="F424" s="11">
        <v>0</v>
      </c>
      <c r="G424" s="123">
        <f t="shared" si="15"/>
        <v>0</v>
      </c>
      <c r="H424" s="11">
        <v>0</v>
      </c>
      <c r="I424" s="10">
        <v>0</v>
      </c>
      <c r="J424" s="11">
        <v>0</v>
      </c>
      <c r="K424" s="123">
        <f t="shared" si="16"/>
        <v>0</v>
      </c>
      <c r="L424" s="11">
        <v>0</v>
      </c>
      <c r="M424" s="10">
        <v>0</v>
      </c>
      <c r="N424" s="11">
        <v>0</v>
      </c>
      <c r="O424" s="123">
        <f t="shared" si="17"/>
        <v>0</v>
      </c>
      <c r="P424" s="11">
        <v>0</v>
      </c>
      <c r="Q424" s="10">
        <v>0</v>
      </c>
      <c r="R424" s="11">
        <v>0</v>
      </c>
      <c r="S424" s="10">
        <v>0</v>
      </c>
      <c r="T424" s="11">
        <v>1</v>
      </c>
      <c r="U424" s="123">
        <f t="shared" si="18"/>
        <v>1</v>
      </c>
      <c r="V424" s="11">
        <v>0</v>
      </c>
      <c r="W424" s="123">
        <f t="shared" si="19"/>
        <v>0</v>
      </c>
      <c r="X424" s="11">
        <v>0</v>
      </c>
      <c r="Y424" s="12">
        <v>0</v>
      </c>
    </row>
    <row r="425" spans="1:29" ht="24">
      <c r="A425" s="3" t="s">
        <v>11</v>
      </c>
      <c r="B425" s="9">
        <v>4</v>
      </c>
      <c r="C425" s="123">
        <f t="shared" si="13"/>
        <v>0.18181818181818182</v>
      </c>
      <c r="D425" s="11">
        <v>4</v>
      </c>
      <c r="E425" s="123">
        <f t="shared" si="14"/>
        <v>0.18181818181818182</v>
      </c>
      <c r="F425" s="11">
        <v>2</v>
      </c>
      <c r="G425" s="123">
        <f t="shared" si="15"/>
        <v>9.0909090909090912E-2</v>
      </c>
      <c r="H425" s="11">
        <v>0</v>
      </c>
      <c r="I425" s="10">
        <v>0</v>
      </c>
      <c r="J425" s="11">
        <v>3</v>
      </c>
      <c r="K425" s="123">
        <f t="shared" si="16"/>
        <v>0.13636363636363635</v>
      </c>
      <c r="L425" s="11">
        <v>0</v>
      </c>
      <c r="M425" s="10">
        <v>0</v>
      </c>
      <c r="N425" s="11">
        <v>1</v>
      </c>
      <c r="O425" s="123">
        <f t="shared" si="17"/>
        <v>4.5454545454545456E-2</v>
      </c>
      <c r="P425" s="11">
        <v>0</v>
      </c>
      <c r="Q425" s="10">
        <v>0</v>
      </c>
      <c r="R425" s="11">
        <v>0</v>
      </c>
      <c r="S425" s="10">
        <v>0</v>
      </c>
      <c r="T425" s="11">
        <v>7</v>
      </c>
      <c r="U425" s="123">
        <f t="shared" si="18"/>
        <v>0.31818181818181818</v>
      </c>
      <c r="V425" s="11">
        <v>1</v>
      </c>
      <c r="W425" s="123">
        <f t="shared" si="19"/>
        <v>4.5454545454545456E-2</v>
      </c>
      <c r="X425" s="11">
        <v>0</v>
      </c>
      <c r="Y425" s="12">
        <v>0</v>
      </c>
    </row>
    <row r="426" spans="1:29" ht="24">
      <c r="A426" s="3" t="s">
        <v>12</v>
      </c>
      <c r="B426" s="9">
        <v>2</v>
      </c>
      <c r="C426" s="123">
        <f t="shared" si="13"/>
        <v>0.2857142857142857</v>
      </c>
      <c r="D426" s="11">
        <v>1</v>
      </c>
      <c r="E426" s="123">
        <f t="shared" si="14"/>
        <v>0.14285714285714285</v>
      </c>
      <c r="F426" s="11">
        <v>1</v>
      </c>
      <c r="G426" s="123">
        <f t="shared" si="15"/>
        <v>0.14285714285714285</v>
      </c>
      <c r="H426" s="11">
        <v>0</v>
      </c>
      <c r="I426" s="10">
        <v>0</v>
      </c>
      <c r="J426" s="11">
        <v>1</v>
      </c>
      <c r="K426" s="123">
        <f t="shared" si="16"/>
        <v>0.14285714285714285</v>
      </c>
      <c r="L426" s="11">
        <v>0</v>
      </c>
      <c r="M426" s="10">
        <v>0</v>
      </c>
      <c r="N426" s="11">
        <v>0</v>
      </c>
      <c r="O426" s="123">
        <f t="shared" si="17"/>
        <v>0</v>
      </c>
      <c r="P426" s="11">
        <v>0</v>
      </c>
      <c r="Q426" s="10">
        <v>0</v>
      </c>
      <c r="R426" s="11">
        <v>0</v>
      </c>
      <c r="S426" s="10">
        <v>0</v>
      </c>
      <c r="T426" s="11">
        <v>2</v>
      </c>
      <c r="U426" s="123">
        <f t="shared" si="18"/>
        <v>0.2857142857142857</v>
      </c>
      <c r="V426" s="11">
        <v>0</v>
      </c>
      <c r="W426" s="123">
        <f t="shared" si="19"/>
        <v>0</v>
      </c>
      <c r="X426" s="11">
        <v>0</v>
      </c>
      <c r="Y426" s="12">
        <v>0</v>
      </c>
    </row>
    <row r="427" spans="1:29" ht="15" customHeight="1" thickBot="1">
      <c r="A427" s="4" t="s">
        <v>13</v>
      </c>
      <c r="B427" s="13">
        <v>10</v>
      </c>
      <c r="C427" s="124">
        <f t="shared" si="13"/>
        <v>0.24390243902439024</v>
      </c>
      <c r="D427" s="15">
        <v>6</v>
      </c>
      <c r="E427" s="124">
        <f t="shared" si="14"/>
        <v>0.14634146341463414</v>
      </c>
      <c r="F427" s="15">
        <v>3</v>
      </c>
      <c r="G427" s="124">
        <f t="shared" si="15"/>
        <v>7.3170731707317069E-2</v>
      </c>
      <c r="H427" s="15">
        <v>0</v>
      </c>
      <c r="I427" s="14">
        <v>0</v>
      </c>
      <c r="J427" s="15">
        <v>6</v>
      </c>
      <c r="K427" s="124">
        <f t="shared" si="16"/>
        <v>0.14634146341463414</v>
      </c>
      <c r="L427" s="15">
        <v>0</v>
      </c>
      <c r="M427" s="14">
        <v>0</v>
      </c>
      <c r="N427" s="15">
        <v>1</v>
      </c>
      <c r="O427" s="124">
        <f t="shared" si="17"/>
        <v>2.4390243902439025E-2</v>
      </c>
      <c r="P427" s="15">
        <v>0</v>
      </c>
      <c r="Q427" s="14">
        <v>0</v>
      </c>
      <c r="R427" s="15">
        <v>0</v>
      </c>
      <c r="S427" s="14">
        <v>0</v>
      </c>
      <c r="T427" s="15">
        <v>14</v>
      </c>
      <c r="U427" s="124">
        <f t="shared" si="18"/>
        <v>0.34146341463414637</v>
      </c>
      <c r="V427" s="15">
        <v>1</v>
      </c>
      <c r="W427" s="124">
        <f t="shared" si="19"/>
        <v>2.4390243902439025E-2</v>
      </c>
      <c r="X427" s="15">
        <v>0</v>
      </c>
      <c r="Y427" s="16">
        <v>0</v>
      </c>
    </row>
    <row r="428" spans="1:29" ht="15.75" thickTop="1"/>
    <row r="430" spans="1:29" ht="18">
      <c r="A430" s="1"/>
    </row>
    <row r="432" spans="1:29" ht="18" customHeight="1" thickBot="1">
      <c r="A432" s="317" t="s">
        <v>204</v>
      </c>
      <c r="B432" s="317"/>
      <c r="C432" s="317"/>
      <c r="D432" s="317"/>
      <c r="E432" s="317"/>
      <c r="F432" s="317"/>
      <c r="G432" s="317"/>
      <c r="H432" s="317"/>
      <c r="I432" s="317"/>
      <c r="J432" s="317"/>
      <c r="K432" s="317"/>
      <c r="L432" s="317"/>
      <c r="M432" s="317"/>
      <c r="N432" s="317"/>
      <c r="O432" s="317"/>
      <c r="P432" s="317"/>
      <c r="Q432" s="317"/>
      <c r="R432" s="317"/>
      <c r="S432" s="317"/>
      <c r="T432" s="317"/>
      <c r="U432" s="317"/>
      <c r="V432" s="317"/>
      <c r="W432" s="317"/>
      <c r="X432" s="317"/>
      <c r="Y432" s="317"/>
      <c r="Z432" s="317"/>
      <c r="AA432" s="317"/>
      <c r="AB432" s="317"/>
      <c r="AC432" s="364"/>
    </row>
    <row r="433" spans="1:29" ht="38.25" customHeight="1" thickTop="1">
      <c r="A433" s="292" t="s">
        <v>371</v>
      </c>
      <c r="B433" s="295" t="s">
        <v>205</v>
      </c>
      <c r="C433" s="296"/>
      <c r="D433" s="296"/>
      <c r="E433" s="296" t="s">
        <v>206</v>
      </c>
      <c r="F433" s="296"/>
      <c r="G433" s="296"/>
      <c r="H433" s="296" t="s">
        <v>207</v>
      </c>
      <c r="I433" s="296"/>
      <c r="J433" s="296"/>
      <c r="K433" s="296" t="s">
        <v>208</v>
      </c>
      <c r="L433" s="296"/>
      <c r="M433" s="296"/>
      <c r="N433" s="296" t="s">
        <v>209</v>
      </c>
      <c r="O433" s="296"/>
      <c r="P433" s="296"/>
      <c r="Q433" s="296" t="s">
        <v>210</v>
      </c>
      <c r="R433" s="296"/>
      <c r="S433" s="296"/>
      <c r="T433" s="296" t="s">
        <v>211</v>
      </c>
      <c r="U433" s="296"/>
      <c r="V433" s="296"/>
      <c r="W433" s="296" t="s">
        <v>212</v>
      </c>
      <c r="X433" s="296"/>
      <c r="Y433" s="296"/>
      <c r="Z433" s="365" t="s">
        <v>213</v>
      </c>
      <c r="AA433" s="366"/>
      <c r="AB433" s="367"/>
      <c r="AC433" s="364"/>
    </row>
    <row r="434" spans="1:29" ht="15" customHeight="1" thickBot="1">
      <c r="A434" s="294"/>
      <c r="B434" s="55" t="s">
        <v>4</v>
      </c>
      <c r="C434" s="56" t="s">
        <v>152</v>
      </c>
      <c r="D434" s="56" t="s">
        <v>153</v>
      </c>
      <c r="E434" s="56" t="s">
        <v>4</v>
      </c>
      <c r="F434" s="56" t="s">
        <v>152</v>
      </c>
      <c r="G434" s="56" t="s">
        <v>153</v>
      </c>
      <c r="H434" s="56" t="s">
        <v>4</v>
      </c>
      <c r="I434" s="56" t="s">
        <v>152</v>
      </c>
      <c r="J434" s="56" t="s">
        <v>153</v>
      </c>
      <c r="K434" s="56" t="s">
        <v>4</v>
      </c>
      <c r="L434" s="56" t="s">
        <v>152</v>
      </c>
      <c r="M434" s="56" t="s">
        <v>153</v>
      </c>
      <c r="N434" s="56" t="s">
        <v>4</v>
      </c>
      <c r="O434" s="56" t="s">
        <v>152</v>
      </c>
      <c r="P434" s="56" t="s">
        <v>153</v>
      </c>
      <c r="Q434" s="56" t="s">
        <v>4</v>
      </c>
      <c r="R434" s="56" t="s">
        <v>152</v>
      </c>
      <c r="S434" s="56" t="s">
        <v>153</v>
      </c>
      <c r="T434" s="56" t="s">
        <v>4</v>
      </c>
      <c r="U434" s="56" t="s">
        <v>152</v>
      </c>
      <c r="V434" s="56" t="s">
        <v>153</v>
      </c>
      <c r="W434" s="56" t="s">
        <v>4</v>
      </c>
      <c r="X434" s="56" t="s">
        <v>152</v>
      </c>
      <c r="Y434" s="56" t="s">
        <v>153</v>
      </c>
      <c r="Z434" s="56" t="s">
        <v>4</v>
      </c>
      <c r="AA434" s="56" t="s">
        <v>152</v>
      </c>
      <c r="AB434" s="57" t="s">
        <v>153</v>
      </c>
      <c r="AC434" s="364"/>
    </row>
    <row r="435" spans="1:29" ht="36.75" thickTop="1">
      <c r="A435" s="2" t="s">
        <v>7</v>
      </c>
      <c r="B435" s="5">
        <v>4</v>
      </c>
      <c r="C435" s="19">
        <v>1.5</v>
      </c>
      <c r="D435" s="20">
        <v>0.99999999999999989</v>
      </c>
      <c r="E435" s="7">
        <v>4</v>
      </c>
      <c r="F435" s="19">
        <v>1.5</v>
      </c>
      <c r="G435" s="19">
        <v>0.57735026918962573</v>
      </c>
      <c r="H435" s="7">
        <v>4</v>
      </c>
      <c r="I435" s="19">
        <v>3.5</v>
      </c>
      <c r="J435" s="19">
        <v>2.8867513459481291</v>
      </c>
      <c r="K435" s="7">
        <v>4</v>
      </c>
      <c r="L435" s="19">
        <v>3</v>
      </c>
      <c r="M435" s="19">
        <v>2.3094010767585029</v>
      </c>
      <c r="N435" s="7">
        <v>4</v>
      </c>
      <c r="O435" s="19">
        <v>2.75</v>
      </c>
      <c r="P435" s="19">
        <v>1.5</v>
      </c>
      <c r="Q435" s="7">
        <v>4</v>
      </c>
      <c r="R435" s="19">
        <v>3.5</v>
      </c>
      <c r="S435" s="19">
        <v>2.0816659994661326</v>
      </c>
      <c r="T435" s="7">
        <v>4</v>
      </c>
      <c r="U435" s="19">
        <v>4</v>
      </c>
      <c r="V435" s="19">
        <v>2.9439202887759488</v>
      </c>
      <c r="W435" s="7">
        <v>4</v>
      </c>
      <c r="X435" s="19">
        <v>2.5</v>
      </c>
      <c r="Y435" s="19">
        <v>2.3804761428476167</v>
      </c>
      <c r="Z435" s="7">
        <v>4</v>
      </c>
      <c r="AA435" s="19">
        <v>2.75</v>
      </c>
      <c r="AB435" s="26">
        <v>2.0615528128088298</v>
      </c>
      <c r="AC435" s="364"/>
    </row>
    <row r="436" spans="1:29" ht="25.5" customHeight="1">
      <c r="A436" s="3" t="s">
        <v>8</v>
      </c>
      <c r="B436" s="9">
        <v>1</v>
      </c>
      <c r="C436" s="21">
        <v>2</v>
      </c>
      <c r="D436" s="21" t="s">
        <v>502</v>
      </c>
      <c r="E436" s="11">
        <v>1</v>
      </c>
      <c r="F436" s="21">
        <v>3</v>
      </c>
      <c r="G436" s="21" t="s">
        <v>502</v>
      </c>
      <c r="H436" s="11">
        <v>1</v>
      </c>
      <c r="I436" s="21">
        <v>1</v>
      </c>
      <c r="J436" s="21" t="s">
        <v>502</v>
      </c>
      <c r="K436" s="11">
        <v>1</v>
      </c>
      <c r="L436" s="21">
        <v>4</v>
      </c>
      <c r="M436" s="21" t="s">
        <v>502</v>
      </c>
      <c r="N436" s="11">
        <v>1</v>
      </c>
      <c r="O436" s="21">
        <v>1</v>
      </c>
      <c r="P436" s="21" t="s">
        <v>502</v>
      </c>
      <c r="Q436" s="11">
        <v>1</v>
      </c>
      <c r="R436" s="21">
        <v>4</v>
      </c>
      <c r="S436" s="21" t="s">
        <v>502</v>
      </c>
      <c r="T436" s="11">
        <v>1</v>
      </c>
      <c r="U436" s="21">
        <v>4</v>
      </c>
      <c r="V436" s="21" t="s">
        <v>502</v>
      </c>
      <c r="W436" s="11">
        <v>1</v>
      </c>
      <c r="X436" s="21">
        <v>1</v>
      </c>
      <c r="Y436" s="21" t="s">
        <v>502</v>
      </c>
      <c r="Z436" s="11">
        <v>1</v>
      </c>
      <c r="AA436" s="21">
        <v>1</v>
      </c>
      <c r="AB436" s="22" t="s">
        <v>502</v>
      </c>
      <c r="AC436" s="364"/>
    </row>
    <row r="437" spans="1:29" ht="24">
      <c r="A437" s="3" t="s">
        <v>9</v>
      </c>
      <c r="B437" s="9">
        <v>1</v>
      </c>
      <c r="C437" s="21">
        <v>2</v>
      </c>
      <c r="D437" s="23" t="s">
        <v>502</v>
      </c>
      <c r="E437" s="11">
        <v>1</v>
      </c>
      <c r="F437" s="21">
        <v>6</v>
      </c>
      <c r="G437" s="23" t="s">
        <v>502</v>
      </c>
      <c r="H437" s="11">
        <v>1</v>
      </c>
      <c r="I437" s="21">
        <v>7</v>
      </c>
      <c r="J437" s="23" t="s">
        <v>502</v>
      </c>
      <c r="K437" s="11">
        <v>1</v>
      </c>
      <c r="L437" s="21">
        <v>2</v>
      </c>
      <c r="M437" s="23" t="s">
        <v>502</v>
      </c>
      <c r="N437" s="11">
        <v>1</v>
      </c>
      <c r="O437" s="21">
        <v>3</v>
      </c>
      <c r="P437" s="23" t="s">
        <v>502</v>
      </c>
      <c r="Q437" s="11">
        <v>1</v>
      </c>
      <c r="R437" s="21">
        <v>2</v>
      </c>
      <c r="S437" s="23" t="s">
        <v>502</v>
      </c>
      <c r="T437" s="11">
        <v>1</v>
      </c>
      <c r="U437" s="21">
        <v>5</v>
      </c>
      <c r="V437" s="23" t="s">
        <v>502</v>
      </c>
      <c r="W437" s="11">
        <v>1</v>
      </c>
      <c r="X437" s="21">
        <v>2</v>
      </c>
      <c r="Y437" s="23" t="s">
        <v>502</v>
      </c>
      <c r="Z437" s="11">
        <v>1</v>
      </c>
      <c r="AA437" s="21">
        <v>3</v>
      </c>
      <c r="AB437" s="27" t="s">
        <v>502</v>
      </c>
      <c r="AC437" s="364"/>
    </row>
    <row r="438" spans="1:29" ht="24">
      <c r="A438" s="3" t="s">
        <v>11</v>
      </c>
      <c r="B438" s="9">
        <v>7</v>
      </c>
      <c r="C438" s="21">
        <v>2</v>
      </c>
      <c r="D438" s="23">
        <v>1.1547005383792515</v>
      </c>
      <c r="E438" s="11">
        <v>7</v>
      </c>
      <c r="F438" s="21">
        <v>1.2857142857142856</v>
      </c>
      <c r="G438" s="21">
        <v>0.4879500364742666</v>
      </c>
      <c r="H438" s="11">
        <v>7</v>
      </c>
      <c r="I438" s="21">
        <v>5</v>
      </c>
      <c r="J438" s="21">
        <v>2.0816659994661326</v>
      </c>
      <c r="K438" s="11">
        <v>7</v>
      </c>
      <c r="L438" s="21">
        <v>3.9999999999999996</v>
      </c>
      <c r="M438" s="21">
        <v>1.8257418583505538</v>
      </c>
      <c r="N438" s="11">
        <v>7</v>
      </c>
      <c r="O438" s="21">
        <v>3.1428571428571428</v>
      </c>
      <c r="P438" s="21">
        <v>1.6761634196950517</v>
      </c>
      <c r="Q438" s="11">
        <v>7</v>
      </c>
      <c r="R438" s="21">
        <v>1.8571428571428572</v>
      </c>
      <c r="S438" s="21">
        <v>1.2149857925879117</v>
      </c>
      <c r="T438" s="11">
        <v>7</v>
      </c>
      <c r="U438" s="21">
        <v>4.2857142857142856</v>
      </c>
      <c r="V438" s="21">
        <v>1.8898223650461361</v>
      </c>
      <c r="W438" s="11">
        <v>7</v>
      </c>
      <c r="X438" s="21">
        <v>2.1428571428571428</v>
      </c>
      <c r="Y438" s="21">
        <v>1.6761634196950517</v>
      </c>
      <c r="Z438" s="11">
        <v>7</v>
      </c>
      <c r="AA438" s="21">
        <v>1.5714285714285714</v>
      </c>
      <c r="AB438" s="22">
        <v>0.7867957924694432</v>
      </c>
      <c r="AC438" s="364"/>
    </row>
    <row r="439" spans="1:29" ht="24">
      <c r="A439" s="3" t="s">
        <v>12</v>
      </c>
      <c r="B439" s="9">
        <v>2</v>
      </c>
      <c r="C439" s="21">
        <v>1.5</v>
      </c>
      <c r="D439" s="21">
        <v>0.70710678118654757</v>
      </c>
      <c r="E439" s="11">
        <v>2</v>
      </c>
      <c r="F439" s="21">
        <v>1</v>
      </c>
      <c r="G439" s="21">
        <v>0</v>
      </c>
      <c r="H439" s="11">
        <v>2</v>
      </c>
      <c r="I439" s="21">
        <v>6.5</v>
      </c>
      <c r="J439" s="21">
        <v>0.70710678118654757</v>
      </c>
      <c r="K439" s="11">
        <v>2</v>
      </c>
      <c r="L439" s="21">
        <v>4.5</v>
      </c>
      <c r="M439" s="21">
        <v>0.70710678118654757</v>
      </c>
      <c r="N439" s="11">
        <v>2</v>
      </c>
      <c r="O439" s="21">
        <v>4.5</v>
      </c>
      <c r="P439" s="21">
        <v>0.70710678118654757</v>
      </c>
      <c r="Q439" s="11">
        <v>2</v>
      </c>
      <c r="R439" s="21">
        <v>5.5</v>
      </c>
      <c r="S439" s="21">
        <v>0.70710678118654757</v>
      </c>
      <c r="T439" s="11">
        <v>2</v>
      </c>
      <c r="U439" s="21">
        <v>3.5</v>
      </c>
      <c r="V439" s="21">
        <v>2.1213203435596424</v>
      </c>
      <c r="W439" s="11">
        <v>2</v>
      </c>
      <c r="X439" s="21">
        <v>3.5</v>
      </c>
      <c r="Y439" s="21">
        <v>3.5355339059327378</v>
      </c>
      <c r="Z439" s="11">
        <v>2</v>
      </c>
      <c r="AA439" s="21">
        <v>3.5</v>
      </c>
      <c r="AB439" s="22">
        <v>2.1213203435596424</v>
      </c>
      <c r="AC439" s="364"/>
    </row>
    <row r="440" spans="1:29" ht="15.75" thickBot="1">
      <c r="A440" s="383" t="s">
        <v>13</v>
      </c>
      <c r="B440" s="384">
        <v>15</v>
      </c>
      <c r="C440" s="385">
        <v>1.8</v>
      </c>
      <c r="D440" s="385">
        <v>0.9411239481143201</v>
      </c>
      <c r="E440" s="386">
        <v>15</v>
      </c>
      <c r="F440" s="385">
        <v>1.7333333333333334</v>
      </c>
      <c r="G440" s="385">
        <v>1.3345232785352157</v>
      </c>
      <c r="H440" s="386">
        <v>15</v>
      </c>
      <c r="I440" s="385">
        <v>4.666666666666667</v>
      </c>
      <c r="J440" s="385">
        <v>2.4397501823713328</v>
      </c>
      <c r="K440" s="386">
        <v>15</v>
      </c>
      <c r="L440" s="385">
        <v>3.666666666666667</v>
      </c>
      <c r="M440" s="385">
        <v>1.7593288763724919</v>
      </c>
      <c r="N440" s="386">
        <v>15</v>
      </c>
      <c r="O440" s="385">
        <v>3.0666666666666664</v>
      </c>
      <c r="P440" s="385">
        <v>1.5337473561121311</v>
      </c>
      <c r="Q440" s="386">
        <v>15</v>
      </c>
      <c r="R440" s="385">
        <v>2.9333333333333331</v>
      </c>
      <c r="S440" s="385">
        <v>1.8309508328682538</v>
      </c>
      <c r="T440" s="386">
        <v>15</v>
      </c>
      <c r="U440" s="385">
        <v>4.1333333333333337</v>
      </c>
      <c r="V440" s="385">
        <v>1.9591057240729095</v>
      </c>
      <c r="W440" s="386">
        <v>15</v>
      </c>
      <c r="X440" s="385">
        <v>2.333333333333333</v>
      </c>
      <c r="Y440" s="385">
        <v>1.9148542155126762</v>
      </c>
      <c r="Z440" s="386">
        <v>15</v>
      </c>
      <c r="AA440" s="385">
        <v>2.2000000000000002</v>
      </c>
      <c r="AB440" s="387">
        <v>1.4735767952260144</v>
      </c>
      <c r="AC440" s="364"/>
    </row>
    <row r="441" spans="1:29" ht="15.75" thickTop="1"/>
    <row r="443" spans="1:29" ht="23.25">
      <c r="A443" s="58" t="s">
        <v>277</v>
      </c>
    </row>
    <row r="444" spans="1:29">
      <c r="A444" s="362" t="s">
        <v>471</v>
      </c>
    </row>
    <row r="445" spans="1:29" ht="18" customHeight="1">
      <c r="A445" s="291" t="s">
        <v>214</v>
      </c>
      <c r="B445" s="291"/>
      <c r="C445" s="291"/>
      <c r="D445" s="291"/>
      <c r="E445" s="291"/>
      <c r="F445" s="291"/>
      <c r="G445" s="291"/>
    </row>
    <row r="446" spans="1:29" ht="15" customHeight="1">
      <c r="A446" s="292"/>
      <c r="B446" s="295" t="s">
        <v>215</v>
      </c>
      <c r="C446" s="296"/>
      <c r="D446" s="296"/>
      <c r="E446" s="296"/>
      <c r="F446" s="296"/>
      <c r="G446" s="297"/>
    </row>
    <row r="447" spans="1:29" ht="28.5" customHeight="1">
      <c r="A447" s="293"/>
      <c r="B447" s="298" t="s">
        <v>216</v>
      </c>
      <c r="C447" s="299"/>
      <c r="D447" s="299" t="s">
        <v>217</v>
      </c>
      <c r="E447" s="299"/>
      <c r="F447" s="299" t="s">
        <v>50</v>
      </c>
      <c r="G447" s="300"/>
    </row>
    <row r="448" spans="1:29" ht="15" customHeight="1">
      <c r="A448" s="294"/>
      <c r="B448" s="55" t="s">
        <v>4</v>
      </c>
      <c r="C448" s="56" t="s">
        <v>5</v>
      </c>
      <c r="D448" s="56" t="s">
        <v>4</v>
      </c>
      <c r="E448" s="56" t="s">
        <v>5</v>
      </c>
      <c r="F448" s="56" t="s">
        <v>4</v>
      </c>
      <c r="G448" s="57" t="s">
        <v>5</v>
      </c>
    </row>
    <row r="449" spans="1:9" ht="24">
      <c r="A449" s="2" t="s">
        <v>11</v>
      </c>
      <c r="B449" s="5">
        <v>1</v>
      </c>
      <c r="C449" s="6">
        <v>0.5</v>
      </c>
      <c r="D449" s="7">
        <v>0</v>
      </c>
      <c r="E449" s="6">
        <v>0</v>
      </c>
      <c r="F449" s="7">
        <v>1</v>
      </c>
      <c r="G449" s="8">
        <v>0.5</v>
      </c>
    </row>
    <row r="450" spans="1:9" ht="15" customHeight="1">
      <c r="A450" s="4" t="s">
        <v>13</v>
      </c>
      <c r="B450" s="13">
        <v>1</v>
      </c>
      <c r="C450" s="14">
        <v>0.5</v>
      </c>
      <c r="D450" s="15">
        <v>0</v>
      </c>
      <c r="E450" s="14">
        <v>0</v>
      </c>
      <c r="F450" s="15">
        <v>1</v>
      </c>
      <c r="G450" s="16">
        <v>0.5</v>
      </c>
    </row>
    <row r="453" spans="1:9" ht="32.25" thickBot="1">
      <c r="A453" s="54" t="s">
        <v>278</v>
      </c>
      <c r="B453" s="54"/>
      <c r="C453" s="54"/>
      <c r="D453" s="54"/>
      <c r="E453" s="54"/>
      <c r="F453" s="54"/>
      <c r="G453" s="54"/>
      <c r="H453" s="54"/>
      <c r="I453" s="54"/>
    </row>
    <row r="455" spans="1:9" ht="18" customHeight="1">
      <c r="A455" s="291" t="s">
        <v>218</v>
      </c>
      <c r="B455" s="291"/>
      <c r="C455" s="291"/>
      <c r="D455" s="291"/>
      <c r="E455" s="291"/>
      <c r="F455" s="291"/>
      <c r="G455" s="291"/>
      <c r="H455" s="291"/>
      <c r="I455" s="291"/>
    </row>
    <row r="456" spans="1:9" ht="15" customHeight="1">
      <c r="A456" s="292"/>
      <c r="B456" s="295" t="s">
        <v>219</v>
      </c>
      <c r="C456" s="296"/>
      <c r="D456" s="296"/>
      <c r="E456" s="296"/>
      <c r="F456" s="296" t="s">
        <v>220</v>
      </c>
      <c r="G456" s="296"/>
      <c r="H456" s="296"/>
      <c r="I456" s="297"/>
    </row>
    <row r="457" spans="1:9" ht="15" customHeight="1">
      <c r="A457" s="293"/>
      <c r="B457" s="298" t="s">
        <v>115</v>
      </c>
      <c r="C457" s="299"/>
      <c r="D457" s="299" t="s">
        <v>116</v>
      </c>
      <c r="E457" s="299"/>
      <c r="F457" s="299" t="s">
        <v>115</v>
      </c>
      <c r="G457" s="299"/>
      <c r="H457" s="299" t="s">
        <v>116</v>
      </c>
      <c r="I457" s="300"/>
    </row>
    <row r="458" spans="1:9" ht="15" customHeight="1">
      <c r="A458" s="294"/>
      <c r="B458" s="55" t="s">
        <v>4</v>
      </c>
      <c r="C458" s="56" t="s">
        <v>5</v>
      </c>
      <c r="D458" s="56" t="s">
        <v>4</v>
      </c>
      <c r="E458" s="56" t="s">
        <v>5</v>
      </c>
      <c r="F458" s="56" t="s">
        <v>4</v>
      </c>
      <c r="G458" s="56" t="s">
        <v>5</v>
      </c>
      <c r="H458" s="56" t="s">
        <v>4</v>
      </c>
      <c r="I458" s="57" t="s">
        <v>5</v>
      </c>
    </row>
    <row r="459" spans="1:9" ht="24">
      <c r="A459" s="2" t="s">
        <v>6</v>
      </c>
      <c r="B459" s="5">
        <v>1</v>
      </c>
      <c r="C459" s="6">
        <v>0.14285714285714288</v>
      </c>
      <c r="D459" s="7">
        <v>6</v>
      </c>
      <c r="E459" s="6">
        <v>0.8571428571428571</v>
      </c>
      <c r="F459" s="7">
        <v>1</v>
      </c>
      <c r="G459" s="6">
        <v>0.14285714285714288</v>
      </c>
      <c r="H459" s="7">
        <v>6</v>
      </c>
      <c r="I459" s="8">
        <v>0.8571428571428571</v>
      </c>
    </row>
    <row r="460" spans="1:9" ht="24.75" customHeight="1">
      <c r="A460" s="3" t="s">
        <v>7</v>
      </c>
      <c r="B460" s="9">
        <v>14</v>
      </c>
      <c r="C460" s="10">
        <v>0.53846153846153844</v>
      </c>
      <c r="D460" s="11">
        <v>12</v>
      </c>
      <c r="E460" s="10">
        <v>0.46153846153846151</v>
      </c>
      <c r="F460" s="11">
        <v>4</v>
      </c>
      <c r="G460" s="10">
        <v>0.15384615384615385</v>
      </c>
      <c r="H460" s="11">
        <v>22</v>
      </c>
      <c r="I460" s="12">
        <v>0.84615384615384615</v>
      </c>
    </row>
    <row r="461" spans="1:9" ht="24">
      <c r="A461" s="3" t="s">
        <v>8</v>
      </c>
      <c r="B461" s="9">
        <v>5</v>
      </c>
      <c r="C461" s="10">
        <v>0.38461538461538458</v>
      </c>
      <c r="D461" s="11">
        <v>8</v>
      </c>
      <c r="E461" s="10">
        <v>0.61538461538461542</v>
      </c>
      <c r="F461" s="11">
        <v>1</v>
      </c>
      <c r="G461" s="10">
        <v>7.6923076923076927E-2</v>
      </c>
      <c r="H461" s="11">
        <v>12</v>
      </c>
      <c r="I461" s="12">
        <v>0.92307692307692302</v>
      </c>
    </row>
    <row r="462" spans="1:9" ht="24">
      <c r="A462" s="3" t="s">
        <v>9</v>
      </c>
      <c r="B462" s="9">
        <v>4</v>
      </c>
      <c r="C462" s="10">
        <v>0.2105263157894737</v>
      </c>
      <c r="D462" s="11">
        <v>15</v>
      </c>
      <c r="E462" s="10">
        <v>0.78947368421052633</v>
      </c>
      <c r="F462" s="11">
        <v>3</v>
      </c>
      <c r="G462" s="10">
        <v>0.15789473684210525</v>
      </c>
      <c r="H462" s="11">
        <v>16</v>
      </c>
      <c r="I462" s="12">
        <v>0.8421052631578948</v>
      </c>
    </row>
    <row r="463" spans="1:9" ht="24">
      <c r="A463" s="3" t="s">
        <v>10</v>
      </c>
      <c r="B463" s="9">
        <v>4</v>
      </c>
      <c r="C463" s="10">
        <v>0.57142857142857151</v>
      </c>
      <c r="D463" s="11">
        <v>3</v>
      </c>
      <c r="E463" s="10">
        <v>0.42857142857142855</v>
      </c>
      <c r="F463" s="11">
        <v>2</v>
      </c>
      <c r="G463" s="10">
        <v>0.28571428571428575</v>
      </c>
      <c r="H463" s="11">
        <v>5</v>
      </c>
      <c r="I463" s="12">
        <v>0.7142857142857143</v>
      </c>
    </row>
    <row r="464" spans="1:9" ht="24">
      <c r="A464" s="3" t="s">
        <v>11</v>
      </c>
      <c r="B464" s="9">
        <v>7</v>
      </c>
      <c r="C464" s="10">
        <v>0.17499999999999999</v>
      </c>
      <c r="D464" s="11">
        <v>33</v>
      </c>
      <c r="E464" s="10">
        <v>0.82499999999999996</v>
      </c>
      <c r="F464" s="11">
        <v>6</v>
      </c>
      <c r="G464" s="10">
        <v>0.15384615384615385</v>
      </c>
      <c r="H464" s="11">
        <v>33</v>
      </c>
      <c r="I464" s="12">
        <v>0.84615384615384615</v>
      </c>
    </row>
    <row r="465" spans="1:17" ht="24">
      <c r="A465" s="3" t="s">
        <v>12</v>
      </c>
      <c r="B465" s="9">
        <v>3</v>
      </c>
      <c r="C465" s="10">
        <v>0.3</v>
      </c>
      <c r="D465" s="11">
        <v>7</v>
      </c>
      <c r="E465" s="10">
        <v>0.7</v>
      </c>
      <c r="F465" s="11">
        <v>4</v>
      </c>
      <c r="G465" s="10">
        <v>0.4</v>
      </c>
      <c r="H465" s="11">
        <v>6</v>
      </c>
      <c r="I465" s="12">
        <v>0.6</v>
      </c>
    </row>
    <row r="466" spans="1:17" ht="15" customHeight="1">
      <c r="A466" s="4" t="s">
        <v>13</v>
      </c>
      <c r="B466" s="13">
        <v>38</v>
      </c>
      <c r="C466" s="14">
        <v>0.31147540983606559</v>
      </c>
      <c r="D466" s="15">
        <v>84</v>
      </c>
      <c r="E466" s="14">
        <v>0.68852459016393441</v>
      </c>
      <c r="F466" s="15">
        <v>21</v>
      </c>
      <c r="G466" s="14">
        <v>0.17355371900826447</v>
      </c>
      <c r="H466" s="15">
        <v>100</v>
      </c>
      <c r="I466" s="16">
        <v>0.82644628099173556</v>
      </c>
    </row>
    <row r="469" spans="1:17" ht="18">
      <c r="A469" s="1"/>
    </row>
    <row r="471" spans="1:17" ht="18" customHeight="1">
      <c r="A471" s="291" t="s">
        <v>221</v>
      </c>
      <c r="B471" s="291"/>
      <c r="C471" s="291"/>
      <c r="D471" s="291"/>
      <c r="E471" s="291"/>
      <c r="F471" s="291"/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</row>
    <row r="472" spans="1:17" ht="15" customHeight="1">
      <c r="A472" s="292"/>
      <c r="B472" s="295" t="s">
        <v>222</v>
      </c>
      <c r="C472" s="296"/>
      <c r="D472" s="296"/>
      <c r="E472" s="296"/>
      <c r="F472" s="296"/>
      <c r="G472" s="296"/>
      <c r="H472" s="296"/>
      <c r="I472" s="296"/>
      <c r="J472" s="296"/>
      <c r="K472" s="296"/>
      <c r="L472" s="296"/>
      <c r="M472" s="296"/>
      <c r="N472" s="296" t="s">
        <v>223</v>
      </c>
      <c r="O472" s="296"/>
      <c r="P472" s="296"/>
      <c r="Q472" s="297"/>
    </row>
    <row r="473" spans="1:17" ht="15" customHeight="1">
      <c r="A473" s="293"/>
      <c r="B473" s="298" t="s">
        <v>29</v>
      </c>
      <c r="C473" s="299"/>
      <c r="D473" s="299" t="s">
        <v>224</v>
      </c>
      <c r="E473" s="299"/>
      <c r="F473" s="299" t="s">
        <v>225</v>
      </c>
      <c r="G473" s="299"/>
      <c r="H473" s="299" t="s">
        <v>226</v>
      </c>
      <c r="I473" s="299"/>
      <c r="J473" s="299" t="s">
        <v>227</v>
      </c>
      <c r="K473" s="299"/>
      <c r="L473" s="299" t="s">
        <v>228</v>
      </c>
      <c r="M473" s="299"/>
      <c r="N473" s="299" t="s">
        <v>115</v>
      </c>
      <c r="O473" s="299"/>
      <c r="P473" s="299" t="s">
        <v>116</v>
      </c>
      <c r="Q473" s="300"/>
    </row>
    <row r="474" spans="1:17" ht="15" customHeight="1">
      <c r="A474" s="294"/>
      <c r="B474" s="55" t="s">
        <v>4</v>
      </c>
      <c r="C474" s="56" t="s">
        <v>5</v>
      </c>
      <c r="D474" s="56" t="s">
        <v>4</v>
      </c>
      <c r="E474" s="56" t="s">
        <v>5</v>
      </c>
      <c r="F474" s="56" t="s">
        <v>4</v>
      </c>
      <c r="G474" s="56" t="s">
        <v>5</v>
      </c>
      <c r="H474" s="56" t="s">
        <v>4</v>
      </c>
      <c r="I474" s="56" t="s">
        <v>5</v>
      </c>
      <c r="J474" s="56" t="s">
        <v>4</v>
      </c>
      <c r="K474" s="56" t="s">
        <v>5</v>
      </c>
      <c r="L474" s="56" t="s">
        <v>4</v>
      </c>
      <c r="M474" s="56" t="s">
        <v>5</v>
      </c>
      <c r="N474" s="56" t="s">
        <v>4</v>
      </c>
      <c r="O474" s="56" t="s">
        <v>5</v>
      </c>
      <c r="P474" s="56" t="s">
        <v>4</v>
      </c>
      <c r="Q474" s="57" t="s">
        <v>5</v>
      </c>
    </row>
    <row r="475" spans="1:17" ht="24">
      <c r="A475" s="2" t="s">
        <v>6</v>
      </c>
      <c r="B475" s="5">
        <v>2</v>
      </c>
      <c r="C475" s="6">
        <v>0.28571428571428575</v>
      </c>
      <c r="D475" s="7">
        <v>1</v>
      </c>
      <c r="E475" s="6">
        <v>0.14285714285714288</v>
      </c>
      <c r="F475" s="7">
        <v>0</v>
      </c>
      <c r="G475" s="6">
        <v>0</v>
      </c>
      <c r="H475" s="7">
        <v>4</v>
      </c>
      <c r="I475" s="6">
        <v>0.57142857142857151</v>
      </c>
      <c r="J475" s="7">
        <v>0</v>
      </c>
      <c r="K475" s="6">
        <v>0</v>
      </c>
      <c r="L475" s="7">
        <v>0</v>
      </c>
      <c r="M475" s="6">
        <v>0</v>
      </c>
      <c r="N475" s="7">
        <v>2</v>
      </c>
      <c r="O475" s="6">
        <v>0.4</v>
      </c>
      <c r="P475" s="7">
        <v>3</v>
      </c>
      <c r="Q475" s="8">
        <v>0.6</v>
      </c>
    </row>
    <row r="476" spans="1:17" ht="26.25" customHeight="1">
      <c r="A476" s="3" t="s">
        <v>7</v>
      </c>
      <c r="B476" s="9">
        <v>8</v>
      </c>
      <c r="C476" s="10">
        <v>0.30769230769230771</v>
      </c>
      <c r="D476" s="11">
        <v>3</v>
      </c>
      <c r="E476" s="10">
        <v>0.11538461538461538</v>
      </c>
      <c r="F476" s="11">
        <v>1</v>
      </c>
      <c r="G476" s="10">
        <v>3.8461538461538464E-2</v>
      </c>
      <c r="H476" s="11">
        <v>12</v>
      </c>
      <c r="I476" s="10">
        <v>0.46153846153846151</v>
      </c>
      <c r="J476" s="11">
        <v>0</v>
      </c>
      <c r="K476" s="10">
        <v>0</v>
      </c>
      <c r="L476" s="11">
        <v>2</v>
      </c>
      <c r="M476" s="10">
        <v>7.6923076923076927E-2</v>
      </c>
      <c r="N476" s="11">
        <v>14</v>
      </c>
      <c r="O476" s="10">
        <v>0.77777777777777768</v>
      </c>
      <c r="P476" s="11">
        <v>4</v>
      </c>
      <c r="Q476" s="12">
        <v>0.22222222222222221</v>
      </c>
    </row>
    <row r="477" spans="1:17" ht="24">
      <c r="A477" s="3" t="s">
        <v>8</v>
      </c>
      <c r="B477" s="9">
        <v>3</v>
      </c>
      <c r="C477" s="10">
        <v>0.23076923076923075</v>
      </c>
      <c r="D477" s="11">
        <v>5</v>
      </c>
      <c r="E477" s="10">
        <v>0.38461538461538458</v>
      </c>
      <c r="F477" s="11">
        <v>1</v>
      </c>
      <c r="G477" s="10">
        <v>7.6923076923076927E-2</v>
      </c>
      <c r="H477" s="11">
        <v>2</v>
      </c>
      <c r="I477" s="10">
        <v>0.15384615384615385</v>
      </c>
      <c r="J477" s="11">
        <v>0</v>
      </c>
      <c r="K477" s="10">
        <v>0</v>
      </c>
      <c r="L477" s="11">
        <v>2</v>
      </c>
      <c r="M477" s="10">
        <v>0.15384615384615385</v>
      </c>
      <c r="N477" s="11">
        <v>9</v>
      </c>
      <c r="O477" s="10">
        <v>0.9</v>
      </c>
      <c r="P477" s="11">
        <v>1</v>
      </c>
      <c r="Q477" s="12">
        <v>0.1</v>
      </c>
    </row>
    <row r="478" spans="1:17" ht="24">
      <c r="A478" s="3" t="s">
        <v>9</v>
      </c>
      <c r="B478" s="9">
        <v>1</v>
      </c>
      <c r="C478" s="10">
        <v>5.2631578947368425E-2</v>
      </c>
      <c r="D478" s="11">
        <v>9</v>
      </c>
      <c r="E478" s="10">
        <v>0.47368421052631582</v>
      </c>
      <c r="F478" s="11">
        <v>5</v>
      </c>
      <c r="G478" s="10">
        <v>0.26315789473684209</v>
      </c>
      <c r="H478" s="11">
        <v>1</v>
      </c>
      <c r="I478" s="10">
        <v>5.2631578947368425E-2</v>
      </c>
      <c r="J478" s="11">
        <v>0</v>
      </c>
      <c r="K478" s="10">
        <v>0</v>
      </c>
      <c r="L478" s="11">
        <v>3</v>
      </c>
      <c r="M478" s="10">
        <v>0.15789473684210525</v>
      </c>
      <c r="N478" s="11">
        <v>16</v>
      </c>
      <c r="O478" s="10">
        <v>0.88888888888888884</v>
      </c>
      <c r="P478" s="11">
        <v>2</v>
      </c>
      <c r="Q478" s="12">
        <v>0.1111111111111111</v>
      </c>
    </row>
    <row r="479" spans="1:17" ht="24">
      <c r="A479" s="3" t="s">
        <v>10</v>
      </c>
      <c r="B479" s="9">
        <v>4</v>
      </c>
      <c r="C479" s="10">
        <v>0.57142857142857151</v>
      </c>
      <c r="D479" s="11">
        <v>1</v>
      </c>
      <c r="E479" s="10">
        <v>0.14285714285714288</v>
      </c>
      <c r="F479" s="11">
        <v>0</v>
      </c>
      <c r="G479" s="10">
        <v>0</v>
      </c>
      <c r="H479" s="11">
        <v>2</v>
      </c>
      <c r="I479" s="10">
        <v>0.28571428571428575</v>
      </c>
      <c r="J479" s="11">
        <v>0</v>
      </c>
      <c r="K479" s="10">
        <v>0</v>
      </c>
      <c r="L479" s="11">
        <v>0</v>
      </c>
      <c r="M479" s="10">
        <v>0</v>
      </c>
      <c r="N479" s="11">
        <v>1</v>
      </c>
      <c r="O479" s="10">
        <v>0.33333333333333337</v>
      </c>
      <c r="P479" s="11">
        <v>2</v>
      </c>
      <c r="Q479" s="12">
        <v>0.66666666666666674</v>
      </c>
    </row>
    <row r="480" spans="1:17" ht="24">
      <c r="A480" s="3" t="s">
        <v>11</v>
      </c>
      <c r="B480" s="9">
        <v>7</v>
      </c>
      <c r="C480" s="10">
        <v>0.17499999999999999</v>
      </c>
      <c r="D480" s="11">
        <v>5</v>
      </c>
      <c r="E480" s="10">
        <v>0.125</v>
      </c>
      <c r="F480" s="11">
        <v>4</v>
      </c>
      <c r="G480" s="10">
        <v>0.1</v>
      </c>
      <c r="H480" s="11">
        <v>22</v>
      </c>
      <c r="I480" s="10">
        <v>0.55000000000000004</v>
      </c>
      <c r="J480" s="11">
        <v>0</v>
      </c>
      <c r="K480" s="10">
        <v>0</v>
      </c>
      <c r="L480" s="11">
        <v>2</v>
      </c>
      <c r="M480" s="10">
        <v>0.05</v>
      </c>
      <c r="N480" s="11">
        <v>23</v>
      </c>
      <c r="O480" s="10">
        <v>0.71875</v>
      </c>
      <c r="P480" s="11">
        <v>9</v>
      </c>
      <c r="Q480" s="12">
        <v>0.28125</v>
      </c>
    </row>
    <row r="481" spans="1:17" ht="24">
      <c r="A481" s="3" t="s">
        <v>12</v>
      </c>
      <c r="B481" s="9">
        <v>3</v>
      </c>
      <c r="C481" s="10">
        <v>0.3</v>
      </c>
      <c r="D481" s="11">
        <v>3</v>
      </c>
      <c r="E481" s="10">
        <v>0.3</v>
      </c>
      <c r="F481" s="11">
        <v>1</v>
      </c>
      <c r="G481" s="10">
        <v>0.1</v>
      </c>
      <c r="H481" s="11">
        <v>3</v>
      </c>
      <c r="I481" s="10">
        <v>0.3</v>
      </c>
      <c r="J481" s="11">
        <v>0</v>
      </c>
      <c r="K481" s="10">
        <v>0</v>
      </c>
      <c r="L481" s="11">
        <v>0</v>
      </c>
      <c r="M481" s="10">
        <v>0</v>
      </c>
      <c r="N481" s="11">
        <v>5</v>
      </c>
      <c r="O481" s="10">
        <v>0.7142857142857143</v>
      </c>
      <c r="P481" s="11">
        <v>2</v>
      </c>
      <c r="Q481" s="12">
        <v>0.28571428571428575</v>
      </c>
    </row>
    <row r="482" spans="1:17" ht="15" customHeight="1">
      <c r="A482" s="4" t="s">
        <v>13</v>
      </c>
      <c r="B482" s="13">
        <v>28</v>
      </c>
      <c r="C482" s="14">
        <v>0.22950819672131145</v>
      </c>
      <c r="D482" s="15">
        <v>27</v>
      </c>
      <c r="E482" s="14">
        <v>0.22131147540983606</v>
      </c>
      <c r="F482" s="15">
        <v>12</v>
      </c>
      <c r="G482" s="14">
        <v>9.8360655737704916E-2</v>
      </c>
      <c r="H482" s="15">
        <v>46</v>
      </c>
      <c r="I482" s="14">
        <v>0.37704918032786883</v>
      </c>
      <c r="J482" s="15">
        <v>0</v>
      </c>
      <c r="K482" s="14">
        <v>0</v>
      </c>
      <c r="L482" s="15">
        <v>9</v>
      </c>
      <c r="M482" s="14">
        <v>7.3770491803278687E-2</v>
      </c>
      <c r="N482" s="15">
        <v>70</v>
      </c>
      <c r="O482" s="14">
        <v>0.75268817204301075</v>
      </c>
      <c r="P482" s="15">
        <v>23</v>
      </c>
      <c r="Q482" s="16">
        <v>0.24731182795698925</v>
      </c>
    </row>
    <row r="485" spans="1:17" ht="18">
      <c r="A485" s="1"/>
    </row>
    <row r="487" spans="1:17" ht="18" customHeight="1">
      <c r="A487" s="291" t="s">
        <v>229</v>
      </c>
      <c r="B487" s="291"/>
      <c r="C487" s="291"/>
      <c r="D487" s="291"/>
      <c r="E487" s="291"/>
      <c r="F487" s="291"/>
      <c r="G487" s="291"/>
      <c r="H487" s="291"/>
      <c r="I487" s="291"/>
    </row>
    <row r="488" spans="1:17" ht="15" customHeight="1">
      <c r="A488" s="292"/>
      <c r="B488" s="295" t="s">
        <v>230</v>
      </c>
      <c r="C488" s="296"/>
      <c r="D488" s="296"/>
      <c r="E488" s="296"/>
      <c r="F488" s="296"/>
      <c r="G488" s="296"/>
      <c r="H488" s="296"/>
      <c r="I488" s="297"/>
    </row>
    <row r="489" spans="1:17" ht="15" customHeight="1">
      <c r="A489" s="293"/>
      <c r="B489" s="298" t="s">
        <v>29</v>
      </c>
      <c r="C489" s="299"/>
      <c r="D489" s="299" t="s">
        <v>231</v>
      </c>
      <c r="E489" s="299"/>
      <c r="F489" s="299" t="s">
        <v>232</v>
      </c>
      <c r="G489" s="299"/>
      <c r="H489" s="299" t="s">
        <v>233</v>
      </c>
      <c r="I489" s="300"/>
    </row>
    <row r="490" spans="1:17" ht="15" customHeight="1">
      <c r="A490" s="294"/>
      <c r="B490" s="55" t="s">
        <v>4</v>
      </c>
      <c r="C490" s="56" t="s">
        <v>5</v>
      </c>
      <c r="D490" s="56" t="s">
        <v>4</v>
      </c>
      <c r="E490" s="56" t="s">
        <v>5</v>
      </c>
      <c r="F490" s="56" t="s">
        <v>4</v>
      </c>
      <c r="G490" s="56" t="s">
        <v>5</v>
      </c>
      <c r="H490" s="56" t="s">
        <v>4</v>
      </c>
      <c r="I490" s="57" t="s">
        <v>5</v>
      </c>
    </row>
    <row r="491" spans="1:17" ht="24">
      <c r="A491" s="2" t="s">
        <v>6</v>
      </c>
      <c r="B491" s="5">
        <v>4</v>
      </c>
      <c r="C491" s="6">
        <v>0.57142857142857151</v>
      </c>
      <c r="D491" s="7">
        <v>0</v>
      </c>
      <c r="E491" s="6">
        <v>0</v>
      </c>
      <c r="F491" s="7">
        <v>2</v>
      </c>
      <c r="G491" s="6">
        <v>0.28571428571428575</v>
      </c>
      <c r="H491" s="7">
        <v>1</v>
      </c>
      <c r="I491" s="8">
        <v>0.14285714285714288</v>
      </c>
    </row>
    <row r="492" spans="1:17" ht="25.5" customHeight="1">
      <c r="A492" s="3" t="s">
        <v>7</v>
      </c>
      <c r="B492" s="9">
        <v>13</v>
      </c>
      <c r="C492" s="10">
        <v>0.5</v>
      </c>
      <c r="D492" s="11">
        <v>4</v>
      </c>
      <c r="E492" s="10">
        <v>0.15384615384615385</v>
      </c>
      <c r="F492" s="11">
        <v>8</v>
      </c>
      <c r="G492" s="10">
        <v>0.30769230769230771</v>
      </c>
      <c r="H492" s="11">
        <v>1</v>
      </c>
      <c r="I492" s="12">
        <v>3.8461538461538464E-2</v>
      </c>
    </row>
    <row r="493" spans="1:17" ht="24">
      <c r="A493" s="3" t="s">
        <v>8</v>
      </c>
      <c r="B493" s="9">
        <v>10</v>
      </c>
      <c r="C493" s="10">
        <v>0.76923076923076916</v>
      </c>
      <c r="D493" s="11">
        <v>2</v>
      </c>
      <c r="E493" s="10">
        <v>0.15384615384615385</v>
      </c>
      <c r="F493" s="11">
        <v>0</v>
      </c>
      <c r="G493" s="10">
        <v>0</v>
      </c>
      <c r="H493" s="11">
        <v>1</v>
      </c>
      <c r="I493" s="12">
        <v>7.6923076923076927E-2</v>
      </c>
    </row>
    <row r="494" spans="1:17" ht="24">
      <c r="A494" s="3" t="s">
        <v>9</v>
      </c>
      <c r="B494" s="9">
        <v>7</v>
      </c>
      <c r="C494" s="10">
        <v>0.36842105263157898</v>
      </c>
      <c r="D494" s="11">
        <v>5</v>
      </c>
      <c r="E494" s="10">
        <v>0.26315789473684209</v>
      </c>
      <c r="F494" s="11">
        <v>6</v>
      </c>
      <c r="G494" s="10">
        <v>0.31578947368421051</v>
      </c>
      <c r="H494" s="11">
        <v>1</v>
      </c>
      <c r="I494" s="12">
        <v>5.2631578947368425E-2</v>
      </c>
    </row>
    <row r="495" spans="1:17" ht="24">
      <c r="A495" s="3" t="s">
        <v>10</v>
      </c>
      <c r="B495" s="9">
        <v>5</v>
      </c>
      <c r="C495" s="10">
        <v>0.7142857142857143</v>
      </c>
      <c r="D495" s="11">
        <v>0</v>
      </c>
      <c r="E495" s="10">
        <v>0</v>
      </c>
      <c r="F495" s="11">
        <v>2</v>
      </c>
      <c r="G495" s="10">
        <v>0.28571428571428575</v>
      </c>
      <c r="H495" s="11">
        <v>0</v>
      </c>
      <c r="I495" s="12">
        <v>0</v>
      </c>
    </row>
    <row r="496" spans="1:17" ht="24">
      <c r="A496" s="3" t="s">
        <v>11</v>
      </c>
      <c r="B496" s="9">
        <v>21</v>
      </c>
      <c r="C496" s="10">
        <v>0.52500000000000002</v>
      </c>
      <c r="D496" s="11">
        <v>5</v>
      </c>
      <c r="E496" s="10">
        <v>0.125</v>
      </c>
      <c r="F496" s="11">
        <v>7</v>
      </c>
      <c r="G496" s="10">
        <v>0.17499999999999999</v>
      </c>
      <c r="H496" s="11">
        <v>7</v>
      </c>
      <c r="I496" s="12">
        <v>0.17499999999999999</v>
      </c>
    </row>
    <row r="497" spans="1:9" ht="24">
      <c r="A497" s="3" t="s">
        <v>12</v>
      </c>
      <c r="B497" s="9">
        <v>6</v>
      </c>
      <c r="C497" s="10">
        <v>0.6</v>
      </c>
      <c r="D497" s="11">
        <v>1</v>
      </c>
      <c r="E497" s="10">
        <v>0.1</v>
      </c>
      <c r="F497" s="11">
        <v>2</v>
      </c>
      <c r="G497" s="10">
        <v>0.2</v>
      </c>
      <c r="H497" s="11">
        <v>1</v>
      </c>
      <c r="I497" s="12">
        <v>0.1</v>
      </c>
    </row>
    <row r="498" spans="1:9" ht="15" customHeight="1">
      <c r="A498" s="4" t="s">
        <v>13</v>
      </c>
      <c r="B498" s="13">
        <v>66</v>
      </c>
      <c r="C498" s="14">
        <v>0.54098360655737709</v>
      </c>
      <c r="D498" s="15">
        <v>17</v>
      </c>
      <c r="E498" s="14">
        <v>0.13934426229508198</v>
      </c>
      <c r="F498" s="15">
        <v>27</v>
      </c>
      <c r="G498" s="14">
        <v>0.22131147540983606</v>
      </c>
      <c r="H498" s="15">
        <v>12</v>
      </c>
      <c r="I498" s="16">
        <v>9.8360655737704916E-2</v>
      </c>
    </row>
    <row r="501" spans="1:9" ht="32.25" thickBot="1">
      <c r="A501" s="54" t="s">
        <v>279</v>
      </c>
      <c r="B501" s="54"/>
      <c r="C501" s="54"/>
      <c r="D501" s="54"/>
      <c r="E501" s="54"/>
      <c r="F501" s="54"/>
      <c r="G501" s="54"/>
      <c r="H501" s="54"/>
      <c r="I501" s="54"/>
    </row>
    <row r="503" spans="1:9" ht="18" customHeight="1">
      <c r="A503" s="291" t="s">
        <v>234</v>
      </c>
      <c r="B503" s="291"/>
      <c r="C503" s="291"/>
      <c r="D503" s="291"/>
      <c r="E503" s="291"/>
      <c r="F503" s="291"/>
      <c r="G503" s="291"/>
      <c r="H503" s="291"/>
      <c r="I503" s="291"/>
    </row>
    <row r="504" spans="1:9" ht="15" customHeight="1">
      <c r="A504" s="292"/>
      <c r="B504" s="295" t="s">
        <v>235</v>
      </c>
      <c r="C504" s="296"/>
      <c r="D504" s="296"/>
      <c r="E504" s="296"/>
      <c r="F504" s="296"/>
      <c r="G504" s="296"/>
      <c r="H504" s="296"/>
      <c r="I504" s="297"/>
    </row>
    <row r="505" spans="1:9" ht="15" customHeight="1">
      <c r="A505" s="293"/>
      <c r="B505" s="298" t="s">
        <v>236</v>
      </c>
      <c r="C505" s="299"/>
      <c r="D505" s="299" t="s">
        <v>237</v>
      </c>
      <c r="E505" s="299"/>
      <c r="F505" s="299" t="s">
        <v>238</v>
      </c>
      <c r="G505" s="299"/>
      <c r="H505" s="299" t="s">
        <v>239</v>
      </c>
      <c r="I505" s="300"/>
    </row>
    <row r="506" spans="1:9" ht="15" customHeight="1">
      <c r="A506" s="294"/>
      <c r="B506" s="55" t="s">
        <v>4</v>
      </c>
      <c r="C506" s="56" t="s">
        <v>5</v>
      </c>
      <c r="D506" s="56" t="s">
        <v>4</v>
      </c>
      <c r="E506" s="56" t="s">
        <v>5</v>
      </c>
      <c r="F506" s="56" t="s">
        <v>4</v>
      </c>
      <c r="G506" s="56" t="s">
        <v>5</v>
      </c>
      <c r="H506" s="56" t="s">
        <v>4</v>
      </c>
      <c r="I506" s="57" t="s">
        <v>5</v>
      </c>
    </row>
    <row r="507" spans="1:9" ht="24">
      <c r="A507" s="2" t="s">
        <v>6</v>
      </c>
      <c r="B507" s="5">
        <v>3</v>
      </c>
      <c r="C507" s="6">
        <v>0.5</v>
      </c>
      <c r="D507" s="7">
        <v>3</v>
      </c>
      <c r="E507" s="6">
        <v>0.5</v>
      </c>
      <c r="F507" s="7">
        <v>0</v>
      </c>
      <c r="G507" s="6">
        <v>0</v>
      </c>
      <c r="H507" s="7">
        <v>0</v>
      </c>
      <c r="I507" s="8">
        <v>0</v>
      </c>
    </row>
    <row r="508" spans="1:9" ht="24.75" customHeight="1">
      <c r="A508" s="3" t="s">
        <v>7</v>
      </c>
      <c r="B508" s="9">
        <v>20</v>
      </c>
      <c r="C508" s="10">
        <v>0.8</v>
      </c>
      <c r="D508" s="11">
        <v>5</v>
      </c>
      <c r="E508" s="10">
        <v>0.2</v>
      </c>
      <c r="F508" s="11">
        <v>0</v>
      </c>
      <c r="G508" s="10">
        <v>0</v>
      </c>
      <c r="H508" s="11">
        <v>0</v>
      </c>
      <c r="I508" s="12">
        <v>0</v>
      </c>
    </row>
    <row r="509" spans="1:9" ht="24">
      <c r="A509" s="3" t="s">
        <v>8</v>
      </c>
      <c r="B509" s="9">
        <v>4</v>
      </c>
      <c r="C509" s="10">
        <v>0.30769230769230771</v>
      </c>
      <c r="D509" s="11">
        <v>8</v>
      </c>
      <c r="E509" s="10">
        <v>0.61538461538461542</v>
      </c>
      <c r="F509" s="11">
        <v>1</v>
      </c>
      <c r="G509" s="10">
        <v>7.6923076923076927E-2</v>
      </c>
      <c r="H509" s="11">
        <v>0</v>
      </c>
      <c r="I509" s="12">
        <v>0</v>
      </c>
    </row>
    <row r="510" spans="1:9" ht="24">
      <c r="A510" s="3" t="s">
        <v>9</v>
      </c>
      <c r="B510" s="9">
        <v>11</v>
      </c>
      <c r="C510" s="10">
        <v>0.61111111111111116</v>
      </c>
      <c r="D510" s="11">
        <v>7</v>
      </c>
      <c r="E510" s="10">
        <v>0.38888888888888884</v>
      </c>
      <c r="F510" s="11">
        <v>0</v>
      </c>
      <c r="G510" s="10">
        <v>0</v>
      </c>
      <c r="H510" s="11">
        <v>0</v>
      </c>
      <c r="I510" s="12">
        <v>0</v>
      </c>
    </row>
    <row r="511" spans="1:9" ht="24">
      <c r="A511" s="3" t="s">
        <v>10</v>
      </c>
      <c r="B511" s="9">
        <v>6</v>
      </c>
      <c r="C511" s="10">
        <v>0.8571428571428571</v>
      </c>
      <c r="D511" s="11">
        <v>1</v>
      </c>
      <c r="E511" s="10">
        <v>0.14285714285714288</v>
      </c>
      <c r="F511" s="11">
        <v>0</v>
      </c>
      <c r="G511" s="10">
        <v>0</v>
      </c>
      <c r="H511" s="11">
        <v>0</v>
      </c>
      <c r="I511" s="12">
        <v>0</v>
      </c>
    </row>
    <row r="512" spans="1:9" ht="24">
      <c r="A512" s="3" t="s">
        <v>11</v>
      </c>
      <c r="B512" s="9">
        <v>28</v>
      </c>
      <c r="C512" s="10">
        <v>0.7</v>
      </c>
      <c r="D512" s="11">
        <v>12</v>
      </c>
      <c r="E512" s="10">
        <v>0.3</v>
      </c>
      <c r="F512" s="11">
        <v>0</v>
      </c>
      <c r="G512" s="10">
        <v>0</v>
      </c>
      <c r="H512" s="11">
        <v>0</v>
      </c>
      <c r="I512" s="12">
        <v>0</v>
      </c>
    </row>
    <row r="513" spans="1:11" ht="24">
      <c r="A513" s="3" t="s">
        <v>12</v>
      </c>
      <c r="B513" s="9">
        <v>8</v>
      </c>
      <c r="C513" s="10">
        <v>0.8</v>
      </c>
      <c r="D513" s="11">
        <v>2</v>
      </c>
      <c r="E513" s="10">
        <v>0.2</v>
      </c>
      <c r="F513" s="11">
        <v>0</v>
      </c>
      <c r="G513" s="10">
        <v>0</v>
      </c>
      <c r="H513" s="11">
        <v>0</v>
      </c>
      <c r="I513" s="12">
        <v>0</v>
      </c>
    </row>
    <row r="514" spans="1:11" ht="15" customHeight="1">
      <c r="A514" s="4" t="s">
        <v>13</v>
      </c>
      <c r="B514" s="13">
        <v>80</v>
      </c>
      <c r="C514" s="14">
        <v>0.67226890756302526</v>
      </c>
      <c r="D514" s="15">
        <v>38</v>
      </c>
      <c r="E514" s="14">
        <v>0.31932773109243695</v>
      </c>
      <c r="F514" s="15">
        <v>1</v>
      </c>
      <c r="G514" s="17">
        <v>8.4033613445378148E-3</v>
      </c>
      <c r="H514" s="15">
        <v>0</v>
      </c>
      <c r="I514" s="16">
        <v>0</v>
      </c>
    </row>
    <row r="517" spans="1:11" ht="15.75" thickBot="1">
      <c r="A517" s="281" t="s">
        <v>503</v>
      </c>
      <c r="B517" s="363"/>
      <c r="C517" s="363"/>
      <c r="D517" s="363"/>
      <c r="E517" s="363"/>
      <c r="F517" s="363"/>
      <c r="G517" s="363"/>
      <c r="H517" s="363"/>
      <c r="I517" s="363"/>
      <c r="J517" s="363"/>
      <c r="K517" s="363"/>
    </row>
    <row r="518" spans="1:11" ht="15.75" customHeight="1" thickTop="1" thickBot="1">
      <c r="A518" s="369" t="s">
        <v>371</v>
      </c>
      <c r="B518" s="392" t="s">
        <v>298</v>
      </c>
      <c r="C518" s="393"/>
      <c r="D518" s="393"/>
      <c r="E518" s="393"/>
      <c r="F518" s="393"/>
      <c r="G518" s="393"/>
      <c r="H518" s="393"/>
      <c r="I518" s="393"/>
      <c r="J518" s="393"/>
      <c r="K518" s="374"/>
    </row>
    <row r="519" spans="1:11" ht="38.25" customHeight="1">
      <c r="A519" s="391"/>
      <c r="B519" s="394" t="s">
        <v>299</v>
      </c>
      <c r="C519" s="388"/>
      <c r="D519" s="389" t="s">
        <v>300</v>
      </c>
      <c r="E519" s="388"/>
      <c r="F519" s="389" t="s">
        <v>301</v>
      </c>
      <c r="G519" s="388"/>
      <c r="H519" s="389" t="s">
        <v>302</v>
      </c>
      <c r="I519" s="388"/>
      <c r="J519" s="390" t="s">
        <v>303</v>
      </c>
      <c r="K519" s="395"/>
    </row>
    <row r="520" spans="1:11" ht="15.75" thickBot="1">
      <c r="A520" s="370"/>
      <c r="B520" s="375" t="s">
        <v>4</v>
      </c>
      <c r="C520" s="376" t="s">
        <v>5</v>
      </c>
      <c r="D520" s="376" t="s">
        <v>4</v>
      </c>
      <c r="E520" s="376" t="s">
        <v>5</v>
      </c>
      <c r="F520" s="376" t="s">
        <v>4</v>
      </c>
      <c r="G520" s="376" t="s">
        <v>5</v>
      </c>
      <c r="H520" s="376" t="s">
        <v>4</v>
      </c>
      <c r="I520" s="376" t="s">
        <v>5</v>
      </c>
      <c r="J520" s="376" t="s">
        <v>4</v>
      </c>
      <c r="K520" s="377" t="s">
        <v>5</v>
      </c>
    </row>
    <row r="521" spans="1:11" ht="24.75" thickTop="1">
      <c r="A521" s="94" t="s">
        <v>6</v>
      </c>
      <c r="B521" s="95">
        <v>2</v>
      </c>
      <c r="C521" s="378">
        <v>0.2857142857142857</v>
      </c>
      <c r="D521" s="97">
        <v>1</v>
      </c>
      <c r="E521" s="378">
        <v>0.14285714285714285</v>
      </c>
      <c r="F521" s="97">
        <v>1</v>
      </c>
      <c r="G521" s="378">
        <v>0.14285714285714285</v>
      </c>
      <c r="H521" s="97">
        <v>2</v>
      </c>
      <c r="I521" s="378">
        <v>0.2857142857142857</v>
      </c>
      <c r="J521" s="97">
        <v>1</v>
      </c>
      <c r="K521" s="379">
        <v>0.14285714285714285</v>
      </c>
    </row>
    <row r="522" spans="1:11" ht="36">
      <c r="A522" s="99" t="s">
        <v>7</v>
      </c>
      <c r="B522" s="100">
        <v>14</v>
      </c>
      <c r="C522" s="368">
        <v>0.53846153846153844</v>
      </c>
      <c r="D522" s="102">
        <v>4</v>
      </c>
      <c r="E522" s="368">
        <v>0.15384615384615385</v>
      </c>
      <c r="F522" s="102">
        <v>3</v>
      </c>
      <c r="G522" s="368">
        <v>0.11538461538461538</v>
      </c>
      <c r="H522" s="102">
        <v>5</v>
      </c>
      <c r="I522" s="368">
        <v>0.19230769230769235</v>
      </c>
      <c r="J522" s="102">
        <v>0</v>
      </c>
      <c r="K522" s="380">
        <v>0</v>
      </c>
    </row>
    <row r="523" spans="1:11" ht="24">
      <c r="A523" s="99" t="s">
        <v>8</v>
      </c>
      <c r="B523" s="100">
        <v>6</v>
      </c>
      <c r="C523" s="368">
        <v>0.5</v>
      </c>
      <c r="D523" s="102">
        <v>1</v>
      </c>
      <c r="E523" s="368">
        <v>8.3333333333333315E-2</v>
      </c>
      <c r="F523" s="102">
        <v>3</v>
      </c>
      <c r="G523" s="368">
        <v>0.25</v>
      </c>
      <c r="H523" s="102">
        <v>1</v>
      </c>
      <c r="I523" s="368">
        <v>8.3333333333333315E-2</v>
      </c>
      <c r="J523" s="102">
        <v>1</v>
      </c>
      <c r="K523" s="380">
        <v>8.3333333333333315E-2</v>
      </c>
    </row>
    <row r="524" spans="1:11" ht="24">
      <c r="A524" s="99" t="s">
        <v>9</v>
      </c>
      <c r="B524" s="100">
        <v>8</v>
      </c>
      <c r="C524" s="368">
        <v>0.42105263157894735</v>
      </c>
      <c r="D524" s="102">
        <v>3</v>
      </c>
      <c r="E524" s="368">
        <v>0.15789473684210525</v>
      </c>
      <c r="F524" s="102">
        <v>2</v>
      </c>
      <c r="G524" s="368">
        <v>0.10526315789473684</v>
      </c>
      <c r="H524" s="102">
        <v>2</v>
      </c>
      <c r="I524" s="368">
        <v>0.10526315789473684</v>
      </c>
      <c r="J524" s="102">
        <v>4</v>
      </c>
      <c r="K524" s="380">
        <v>0.21052631578947367</v>
      </c>
    </row>
    <row r="525" spans="1:11" ht="24">
      <c r="A525" s="99" t="s">
        <v>10</v>
      </c>
      <c r="B525" s="100">
        <v>5</v>
      </c>
      <c r="C525" s="368">
        <v>0.7142857142857143</v>
      </c>
      <c r="D525" s="102">
        <v>0</v>
      </c>
      <c r="E525" s="368">
        <v>0</v>
      </c>
      <c r="F525" s="102">
        <v>1</v>
      </c>
      <c r="G525" s="368">
        <v>0.14285714285714285</v>
      </c>
      <c r="H525" s="102">
        <v>0</v>
      </c>
      <c r="I525" s="368">
        <v>0</v>
      </c>
      <c r="J525" s="102">
        <v>1</v>
      </c>
      <c r="K525" s="380">
        <v>0.14285714285714285</v>
      </c>
    </row>
    <row r="526" spans="1:11" ht="24">
      <c r="A526" s="99" t="s">
        <v>11</v>
      </c>
      <c r="B526" s="100">
        <v>11</v>
      </c>
      <c r="C526" s="368">
        <v>0.31428571428571428</v>
      </c>
      <c r="D526" s="102">
        <v>3</v>
      </c>
      <c r="E526" s="368">
        <v>8.5714285714285715E-2</v>
      </c>
      <c r="F526" s="102">
        <v>10</v>
      </c>
      <c r="G526" s="368">
        <v>0.2857142857142857</v>
      </c>
      <c r="H526" s="102">
        <v>7</v>
      </c>
      <c r="I526" s="368">
        <v>0.2</v>
      </c>
      <c r="J526" s="102">
        <v>4</v>
      </c>
      <c r="K526" s="380">
        <v>0.11428571428571428</v>
      </c>
    </row>
    <row r="527" spans="1:11" ht="24">
      <c r="A527" s="99" t="s">
        <v>12</v>
      </c>
      <c r="B527" s="100">
        <v>3</v>
      </c>
      <c r="C527" s="368">
        <v>0.3</v>
      </c>
      <c r="D527" s="102">
        <v>0</v>
      </c>
      <c r="E527" s="368">
        <v>0</v>
      </c>
      <c r="F527" s="102">
        <v>3</v>
      </c>
      <c r="G527" s="368">
        <v>0.3</v>
      </c>
      <c r="H527" s="102">
        <v>2</v>
      </c>
      <c r="I527" s="368">
        <v>0.2</v>
      </c>
      <c r="J527" s="102">
        <v>2</v>
      </c>
      <c r="K527" s="380">
        <v>0.2</v>
      </c>
    </row>
    <row r="528" spans="1:11" ht="15.75" thickBot="1">
      <c r="A528" s="104" t="s">
        <v>13</v>
      </c>
      <c r="B528" s="105">
        <v>49</v>
      </c>
      <c r="C528" s="381">
        <v>0.42241379310344823</v>
      </c>
      <c r="D528" s="107">
        <v>12</v>
      </c>
      <c r="E528" s="381">
        <v>0.10344827586206896</v>
      </c>
      <c r="F528" s="107">
        <v>23</v>
      </c>
      <c r="G528" s="381">
        <v>0.19827586206896552</v>
      </c>
      <c r="H528" s="107">
        <v>19</v>
      </c>
      <c r="I528" s="381">
        <v>0.16379310344827588</v>
      </c>
      <c r="J528" s="107">
        <v>13</v>
      </c>
      <c r="K528" s="382">
        <v>0.11206896551724138</v>
      </c>
    </row>
    <row r="529" ht="15.75" thickTop="1"/>
  </sheetData>
  <mergeCells count="339">
    <mergeCell ref="A517:K517"/>
    <mergeCell ref="A518:A520"/>
    <mergeCell ref="B518:K518"/>
    <mergeCell ref="B519:C519"/>
    <mergeCell ref="D519:E519"/>
    <mergeCell ref="F519:G519"/>
    <mergeCell ref="H519:I519"/>
    <mergeCell ref="J519:K519"/>
    <mergeCell ref="K362:M362"/>
    <mergeCell ref="N362:P362"/>
    <mergeCell ref="Q362:S362"/>
    <mergeCell ref="A376:E376"/>
    <mergeCell ref="A377:A378"/>
    <mergeCell ref="B377:C377"/>
    <mergeCell ref="D377:E377"/>
    <mergeCell ref="A432:AB432"/>
    <mergeCell ref="A433:A434"/>
    <mergeCell ref="B433:D433"/>
    <mergeCell ref="E433:G433"/>
    <mergeCell ref="H433:J433"/>
    <mergeCell ref="K433:M433"/>
    <mergeCell ref="N433:P433"/>
    <mergeCell ref="Q433:S433"/>
    <mergeCell ref="T433:V433"/>
    <mergeCell ref="W433:Y433"/>
    <mergeCell ref="Z433:AB433"/>
    <mergeCell ref="A331:S331"/>
    <mergeCell ref="A332:A333"/>
    <mergeCell ref="B332:D332"/>
    <mergeCell ref="E332:G332"/>
    <mergeCell ref="H332:J332"/>
    <mergeCell ref="K332:M332"/>
    <mergeCell ref="N332:P332"/>
    <mergeCell ref="Q332:S332"/>
    <mergeCell ref="A271:M271"/>
    <mergeCell ref="A272:A273"/>
    <mergeCell ref="B272:D272"/>
    <mergeCell ref="E272:G272"/>
    <mergeCell ref="H272:J272"/>
    <mergeCell ref="K272:M272"/>
    <mergeCell ref="A286:P286"/>
    <mergeCell ref="A287:A288"/>
    <mergeCell ref="B287:D287"/>
    <mergeCell ref="E287:G287"/>
    <mergeCell ref="H287:J287"/>
    <mergeCell ref="K287:M287"/>
    <mergeCell ref="N287:P287"/>
    <mergeCell ref="A7:E7"/>
    <mergeCell ref="A8:A10"/>
    <mergeCell ref="B8:E8"/>
    <mergeCell ref="B9:C9"/>
    <mergeCell ref="D9:E9"/>
    <mergeCell ref="A1:P1"/>
    <mergeCell ref="A39:K39"/>
    <mergeCell ref="A40:A42"/>
    <mergeCell ref="B40:K40"/>
    <mergeCell ref="B41:C41"/>
    <mergeCell ref="D41:E41"/>
    <mergeCell ref="F41:G41"/>
    <mergeCell ref="H41:I41"/>
    <mergeCell ref="J41:K41"/>
    <mergeCell ref="A23:G23"/>
    <mergeCell ref="A24:A26"/>
    <mergeCell ref="B24:G24"/>
    <mergeCell ref="B25:C25"/>
    <mergeCell ref="D25:E25"/>
    <mergeCell ref="F25:G25"/>
    <mergeCell ref="F8:G9"/>
    <mergeCell ref="A56:Q56"/>
    <mergeCell ref="A57:A59"/>
    <mergeCell ref="B57:E57"/>
    <mergeCell ref="F57:Q57"/>
    <mergeCell ref="B58:C58"/>
    <mergeCell ref="D58:E58"/>
    <mergeCell ref="F58:G58"/>
    <mergeCell ref="H58:I58"/>
    <mergeCell ref="J58:K58"/>
    <mergeCell ref="L58:M58"/>
    <mergeCell ref="N58:O58"/>
    <mergeCell ref="P58:Q58"/>
    <mergeCell ref="H90:I90"/>
    <mergeCell ref="J90:K90"/>
    <mergeCell ref="A89:A91"/>
    <mergeCell ref="A72:Y72"/>
    <mergeCell ref="A73:A75"/>
    <mergeCell ref="B73:Y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B89:K89"/>
    <mergeCell ref="A88:K88"/>
    <mergeCell ref="B90:C90"/>
    <mergeCell ref="D90:E90"/>
    <mergeCell ref="F90:G90"/>
    <mergeCell ref="A102:M102"/>
    <mergeCell ref="A103:A107"/>
    <mergeCell ref="B103:M103"/>
    <mergeCell ref="B104:E104"/>
    <mergeCell ref="F104:I104"/>
    <mergeCell ref="J104:M104"/>
    <mergeCell ref="B105:E105"/>
    <mergeCell ref="F105:I105"/>
    <mergeCell ref="J105:M105"/>
    <mergeCell ref="B106:C106"/>
    <mergeCell ref="D106:E106"/>
    <mergeCell ref="F106:G106"/>
    <mergeCell ref="H106:I106"/>
    <mergeCell ref="J106:K106"/>
    <mergeCell ref="L106:M106"/>
    <mergeCell ref="A134:E134"/>
    <mergeCell ref="A135:A137"/>
    <mergeCell ref="B135:E135"/>
    <mergeCell ref="B136:C136"/>
    <mergeCell ref="D136:E136"/>
    <mergeCell ref="A118:K118"/>
    <mergeCell ref="A119:A121"/>
    <mergeCell ref="B119:K119"/>
    <mergeCell ref="B120:C120"/>
    <mergeCell ref="D120:E120"/>
    <mergeCell ref="F120:G120"/>
    <mergeCell ref="H120:I120"/>
    <mergeCell ref="J120:K120"/>
    <mergeCell ref="A165:G165"/>
    <mergeCell ref="A166:A168"/>
    <mergeCell ref="B166:G166"/>
    <mergeCell ref="B167:C167"/>
    <mergeCell ref="D167:E167"/>
    <mergeCell ref="F167:G167"/>
    <mergeCell ref="A149:E149"/>
    <mergeCell ref="A150:A152"/>
    <mergeCell ref="B150:E150"/>
    <mergeCell ref="B151:C151"/>
    <mergeCell ref="D151:E151"/>
    <mergeCell ref="A181:S181"/>
    <mergeCell ref="A182:A184"/>
    <mergeCell ref="B182:E182"/>
    <mergeCell ref="F182:S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A197:Q197"/>
    <mergeCell ref="A198:A200"/>
    <mergeCell ref="B198:Q198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A213:M213"/>
    <mergeCell ref="A214:A216"/>
    <mergeCell ref="B214:M214"/>
    <mergeCell ref="B215:C215"/>
    <mergeCell ref="D215:E215"/>
    <mergeCell ref="F215:G215"/>
    <mergeCell ref="H215:I215"/>
    <mergeCell ref="J215:K215"/>
    <mergeCell ref="L215:M215"/>
    <mergeCell ref="AZ242:BA242"/>
    <mergeCell ref="BB242:BC242"/>
    <mergeCell ref="BD242:BE242"/>
    <mergeCell ref="A256:M256"/>
    <mergeCell ref="AX242:AY242"/>
    <mergeCell ref="A240:BE240"/>
    <mergeCell ref="A241:A243"/>
    <mergeCell ref="B241:BE241"/>
    <mergeCell ref="B242:C242"/>
    <mergeCell ref="D242:E242"/>
    <mergeCell ref="F242:G242"/>
    <mergeCell ref="H242:I242"/>
    <mergeCell ref="J242:K242"/>
    <mergeCell ref="L242:M242"/>
    <mergeCell ref="N242:O242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257:A258"/>
    <mergeCell ref="B257:D257"/>
    <mergeCell ref="E257:G257"/>
    <mergeCell ref="H257:J257"/>
    <mergeCell ref="K257:M257"/>
    <mergeCell ref="AR242:AS242"/>
    <mergeCell ref="AT242:AU242"/>
    <mergeCell ref="AV242:AW242"/>
    <mergeCell ref="AF242:AG242"/>
    <mergeCell ref="AH242:AI242"/>
    <mergeCell ref="AJ242:AK242"/>
    <mergeCell ref="AL242:AM242"/>
    <mergeCell ref="AN242:AO242"/>
    <mergeCell ref="AP242:AQ242"/>
    <mergeCell ref="A317:A318"/>
    <mergeCell ref="B317:D317"/>
    <mergeCell ref="E317:G317"/>
    <mergeCell ref="H317:J317"/>
    <mergeCell ref="A302:A303"/>
    <mergeCell ref="B302:D302"/>
    <mergeCell ref="E302:G302"/>
    <mergeCell ref="A301:M301"/>
    <mergeCell ref="H302:J302"/>
    <mergeCell ref="K302:M302"/>
    <mergeCell ref="A316:S316"/>
    <mergeCell ref="K317:M317"/>
    <mergeCell ref="N317:P317"/>
    <mergeCell ref="Q317:S317"/>
    <mergeCell ref="A347:A348"/>
    <mergeCell ref="B347:D347"/>
    <mergeCell ref="E347:G347"/>
    <mergeCell ref="H347:J347"/>
    <mergeCell ref="A346:S346"/>
    <mergeCell ref="K347:M347"/>
    <mergeCell ref="N347:P347"/>
    <mergeCell ref="Q347:S347"/>
    <mergeCell ref="A361:S361"/>
    <mergeCell ref="A362:A363"/>
    <mergeCell ref="B362:D362"/>
    <mergeCell ref="E362:G362"/>
    <mergeCell ref="H362:J362"/>
    <mergeCell ref="A403:I403"/>
    <mergeCell ref="A404:A406"/>
    <mergeCell ref="B404:I404"/>
    <mergeCell ref="B405:C405"/>
    <mergeCell ref="D405:E405"/>
    <mergeCell ref="F405:G405"/>
    <mergeCell ref="H405:I405"/>
    <mergeCell ref="A389:I389"/>
    <mergeCell ref="A390:A392"/>
    <mergeCell ref="B390:I390"/>
    <mergeCell ref="B391:C391"/>
    <mergeCell ref="D391:E391"/>
    <mergeCell ref="F391:G391"/>
    <mergeCell ref="H391:I391"/>
    <mergeCell ref="A418:Y418"/>
    <mergeCell ref="A419:A421"/>
    <mergeCell ref="B419:C419"/>
    <mergeCell ref="D419:E419"/>
    <mergeCell ref="F419:G419"/>
    <mergeCell ref="H419:I419"/>
    <mergeCell ref="J419:K419"/>
    <mergeCell ref="L419:M419"/>
    <mergeCell ref="N419:O419"/>
    <mergeCell ref="P419:Q419"/>
    <mergeCell ref="R419:S419"/>
    <mergeCell ref="T419:U419"/>
    <mergeCell ref="V419:W419"/>
    <mergeCell ref="X419:Y419"/>
    <mergeCell ref="B420:C420"/>
    <mergeCell ref="X420:Y420"/>
    <mergeCell ref="N420:O420"/>
    <mergeCell ref="P420:Q420"/>
    <mergeCell ref="R420:S420"/>
    <mergeCell ref="T420:U420"/>
    <mergeCell ref="V420:W420"/>
    <mergeCell ref="D420:E420"/>
    <mergeCell ref="F420:G420"/>
    <mergeCell ref="H420:I420"/>
    <mergeCell ref="F473:G473"/>
    <mergeCell ref="H473:I473"/>
    <mergeCell ref="J473:K473"/>
    <mergeCell ref="L473:M473"/>
    <mergeCell ref="N473:O473"/>
    <mergeCell ref="P473:Q473"/>
    <mergeCell ref="J420:K420"/>
    <mergeCell ref="L420:M420"/>
    <mergeCell ref="A455:I455"/>
    <mergeCell ref="A456:A458"/>
    <mergeCell ref="B456:E456"/>
    <mergeCell ref="F456:I456"/>
    <mergeCell ref="B457:C457"/>
    <mergeCell ref="D457:E457"/>
    <mergeCell ref="F457:G457"/>
    <mergeCell ref="H457:I457"/>
    <mergeCell ref="A445:G445"/>
    <mergeCell ref="A446:A448"/>
    <mergeCell ref="B446:G446"/>
    <mergeCell ref="B447:C447"/>
    <mergeCell ref="D447:E447"/>
    <mergeCell ref="F447:G447"/>
    <mergeCell ref="L229:M229"/>
    <mergeCell ref="N229:O229"/>
    <mergeCell ref="P229:Q229"/>
    <mergeCell ref="R229:S229"/>
    <mergeCell ref="A503:I503"/>
    <mergeCell ref="A504:A506"/>
    <mergeCell ref="B504:I504"/>
    <mergeCell ref="B505:C505"/>
    <mergeCell ref="D505:E505"/>
    <mergeCell ref="F505:G505"/>
    <mergeCell ref="H505:I505"/>
    <mergeCell ref="A487:I487"/>
    <mergeCell ref="A488:A490"/>
    <mergeCell ref="B488:I488"/>
    <mergeCell ref="B489:C489"/>
    <mergeCell ref="D489:E489"/>
    <mergeCell ref="F489:G489"/>
    <mergeCell ref="H489:I489"/>
    <mergeCell ref="A471:Q471"/>
    <mergeCell ref="A472:A474"/>
    <mergeCell ref="B472:M472"/>
    <mergeCell ref="N472:Q472"/>
    <mergeCell ref="B473:C473"/>
    <mergeCell ref="D473:E473"/>
    <mergeCell ref="A227:S227"/>
    <mergeCell ref="A228:A230"/>
    <mergeCell ref="B228:C228"/>
    <mergeCell ref="D228:E228"/>
    <mergeCell ref="F228:G228"/>
    <mergeCell ref="H228:I228"/>
    <mergeCell ref="J228:K228"/>
    <mergeCell ref="L228:M228"/>
    <mergeCell ref="N228:O228"/>
    <mergeCell ref="P228:Q228"/>
    <mergeCell ref="R228:S228"/>
    <mergeCell ref="B229:C229"/>
    <mergeCell ref="D229:E229"/>
    <mergeCell ref="F229:G229"/>
    <mergeCell ref="H229:I229"/>
    <mergeCell ref="J229:K22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834"/>
  <sheetViews>
    <sheetView showGridLines="0" topLeftCell="A176" zoomScaleNormal="100" workbookViewId="0">
      <selection activeCell="A179" sqref="A179"/>
    </sheetView>
  </sheetViews>
  <sheetFormatPr defaultRowHeight="15"/>
  <sheetData>
    <row r="1" spans="2:19" ht="28.5">
      <c r="B1" s="318" t="s">
        <v>240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2:19" ht="18">
      <c r="B2" s="1"/>
    </row>
    <row r="3" spans="2:19" ht="29.25" thickBot="1">
      <c r="B3" s="65" t="s">
        <v>267</v>
      </c>
      <c r="C3" s="65"/>
      <c r="D3" s="66"/>
      <c r="E3" s="66"/>
      <c r="F3" s="67"/>
      <c r="G3" s="68"/>
      <c r="H3" s="68"/>
      <c r="I3" s="68"/>
    </row>
    <row r="4" spans="2:19">
      <c r="B4" s="69"/>
      <c r="M4" s="70"/>
      <c r="N4" s="70"/>
      <c r="O4" s="70"/>
      <c r="P4" s="70"/>
      <c r="Q4" s="70"/>
      <c r="R4" s="70"/>
      <c r="S4" s="70"/>
    </row>
    <row r="5" spans="2:19" ht="32.25" thickBot="1">
      <c r="B5" s="71" t="s">
        <v>268</v>
      </c>
      <c r="C5" s="72"/>
      <c r="D5" s="73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5"/>
    </row>
    <row r="7" spans="2:19" ht="21">
      <c r="B7" s="76" t="s">
        <v>286</v>
      </c>
    </row>
    <row r="8" spans="2:19" ht="15" customHeight="1">
      <c r="N8" s="70"/>
      <c r="O8" s="70"/>
      <c r="P8" s="70"/>
      <c r="Q8" s="70"/>
    </row>
    <row r="9" spans="2:19" ht="15" customHeight="1">
      <c r="N9" s="70"/>
      <c r="O9" s="70"/>
      <c r="P9" s="70"/>
      <c r="Q9" s="70"/>
    </row>
    <row r="10" spans="2:19" ht="15" customHeight="1">
      <c r="N10" s="70"/>
      <c r="O10" s="77" t="s">
        <v>6</v>
      </c>
      <c r="P10" s="78">
        <v>0.46666666666666667</v>
      </c>
      <c r="Q10" s="70"/>
    </row>
    <row r="11" spans="2:19" ht="15" customHeight="1">
      <c r="N11" s="70"/>
      <c r="O11" s="79" t="s">
        <v>7</v>
      </c>
      <c r="P11" s="78">
        <v>0.78787878787878785</v>
      </c>
      <c r="Q11" s="70"/>
    </row>
    <row r="12" spans="2:19" ht="15" customHeight="1">
      <c r="N12" s="70"/>
      <c r="O12" s="79" t="s">
        <v>8</v>
      </c>
      <c r="P12" s="78">
        <v>0.8125</v>
      </c>
      <c r="Q12" s="70"/>
    </row>
    <row r="13" spans="2:19" ht="15" customHeight="1">
      <c r="N13" s="70"/>
      <c r="O13" s="79" t="s">
        <v>9</v>
      </c>
      <c r="P13" s="78">
        <v>0.65517241379310343</v>
      </c>
      <c r="Q13" s="70"/>
    </row>
    <row r="14" spans="2:19" ht="15" customHeight="1">
      <c r="N14" s="70"/>
      <c r="O14" s="79" t="s">
        <v>10</v>
      </c>
      <c r="P14" s="78">
        <v>0.3888888888888889</v>
      </c>
      <c r="Q14" s="70"/>
    </row>
    <row r="15" spans="2:19" ht="15" customHeight="1">
      <c r="N15" s="70"/>
      <c r="O15" s="79" t="s">
        <v>11</v>
      </c>
      <c r="P15" s="78">
        <v>0.54054054054054057</v>
      </c>
      <c r="Q15" s="70"/>
    </row>
    <row r="16" spans="2:19" ht="15" customHeight="1">
      <c r="N16" s="70"/>
      <c r="O16" s="79" t="s">
        <v>12</v>
      </c>
      <c r="P16" s="78">
        <v>0.58823529411764708</v>
      </c>
      <c r="Q16" s="70"/>
    </row>
    <row r="17" spans="2:17" ht="15" customHeight="1">
      <c r="N17" s="70"/>
      <c r="O17" s="70"/>
      <c r="P17" s="70"/>
      <c r="Q17" s="70"/>
    </row>
    <row r="18" spans="2:17" ht="15" customHeight="1" thickBot="1">
      <c r="N18" s="70"/>
      <c r="O18" s="70"/>
      <c r="P18" s="70"/>
      <c r="Q18" s="70"/>
    </row>
    <row r="19" spans="2:17" ht="15" customHeight="1" thickTop="1">
      <c r="O19" s="2" t="s">
        <v>6</v>
      </c>
      <c r="P19" s="80">
        <v>5.737704918032787E-2</v>
      </c>
    </row>
    <row r="20" spans="2:17" ht="15" customHeight="1">
      <c r="O20" s="3" t="s">
        <v>7</v>
      </c>
      <c r="P20" s="80">
        <v>0.21311475409836064</v>
      </c>
    </row>
    <row r="21" spans="2:17" ht="15" customHeight="1">
      <c r="O21" s="3" t="s">
        <v>8</v>
      </c>
      <c r="P21" s="80">
        <v>0.10655737704918032</v>
      </c>
    </row>
    <row r="22" spans="2:17" ht="15" customHeight="1">
      <c r="O22" s="3" t="s">
        <v>9</v>
      </c>
      <c r="P22" s="80">
        <v>0.15573770491803279</v>
      </c>
    </row>
    <row r="23" spans="2:17" ht="15" customHeight="1">
      <c r="O23" s="3" t="s">
        <v>10</v>
      </c>
      <c r="P23" s="80">
        <v>5.737704918032787E-2</v>
      </c>
    </row>
    <row r="24" spans="2:17" ht="15" customHeight="1">
      <c r="O24" s="3" t="s">
        <v>11</v>
      </c>
      <c r="P24" s="80">
        <v>0.32786885245901637</v>
      </c>
    </row>
    <row r="25" spans="2:17" ht="15" customHeight="1">
      <c r="O25" s="3" t="s">
        <v>12</v>
      </c>
      <c r="P25" s="80">
        <v>8.1967213114754092E-2</v>
      </c>
    </row>
    <row r="26" spans="2:17" ht="15" customHeight="1"/>
    <row r="27" spans="2:17" ht="15" customHeight="1"/>
    <row r="28" spans="2:17" ht="15" customHeight="1"/>
    <row r="29" spans="2:17" ht="15" customHeight="1">
      <c r="B29" s="76" t="s">
        <v>287</v>
      </c>
    </row>
    <row r="30" spans="2:17" ht="15" customHeight="1"/>
    <row r="31" spans="2:17" ht="15" customHeight="1">
      <c r="I31" s="70"/>
      <c r="J31" s="70"/>
      <c r="K31" s="70"/>
      <c r="L31" s="70"/>
      <c r="M31" s="70"/>
      <c r="N31" s="70"/>
      <c r="O31" s="70"/>
      <c r="P31" s="70"/>
      <c r="Q31" s="70"/>
    </row>
    <row r="32" spans="2:17" ht="15" customHeight="1">
      <c r="I32" s="70"/>
      <c r="J32" s="70"/>
      <c r="K32" s="70"/>
      <c r="L32" s="70"/>
      <c r="M32" s="70"/>
      <c r="N32" s="70" t="s">
        <v>1</v>
      </c>
      <c r="O32" s="70"/>
      <c r="P32" s="70"/>
      <c r="Q32" s="70"/>
    </row>
    <row r="33" spans="9:17" ht="15" customHeight="1">
      <c r="I33" s="70"/>
      <c r="J33" s="70"/>
      <c r="K33" s="70"/>
      <c r="L33" s="70"/>
      <c r="M33" s="70"/>
      <c r="N33" s="70"/>
      <c r="O33" s="70"/>
      <c r="P33" s="70"/>
      <c r="Q33" s="70"/>
    </row>
    <row r="34" spans="9:17" ht="15" customHeight="1">
      <c r="I34" s="70"/>
      <c r="J34" s="70"/>
      <c r="K34" s="70"/>
      <c r="L34" s="70"/>
      <c r="M34" s="70"/>
      <c r="N34" s="70" t="s">
        <v>2</v>
      </c>
      <c r="O34" s="70" t="s">
        <v>3</v>
      </c>
      <c r="P34" s="70"/>
      <c r="Q34" s="70"/>
    </row>
    <row r="35" spans="9:17" ht="15" customHeight="1">
      <c r="I35" s="70"/>
      <c r="J35" s="70"/>
      <c r="K35" s="70"/>
      <c r="L35" s="70"/>
      <c r="M35" s="77" t="s">
        <v>6</v>
      </c>
      <c r="N35" s="81">
        <v>0</v>
      </c>
      <c r="O35" s="82">
        <v>1</v>
      </c>
      <c r="P35" s="70"/>
      <c r="Q35" s="70"/>
    </row>
    <row r="36" spans="9:17" ht="15" customHeight="1">
      <c r="I36" s="70"/>
      <c r="J36" s="70"/>
      <c r="K36" s="70"/>
      <c r="L36" s="70"/>
      <c r="M36" s="79" t="s">
        <v>7</v>
      </c>
      <c r="N36" s="83">
        <v>0.19230769230769229</v>
      </c>
      <c r="O36" s="84">
        <v>0.80769230769230771</v>
      </c>
      <c r="P36" s="70"/>
      <c r="Q36" s="70"/>
    </row>
    <row r="37" spans="9:17" ht="15" customHeight="1">
      <c r="I37" s="70"/>
      <c r="J37" s="70"/>
      <c r="K37" s="70"/>
      <c r="L37" s="70"/>
      <c r="M37" s="79" t="s">
        <v>8</v>
      </c>
      <c r="N37" s="83">
        <v>0.15384615384615385</v>
      </c>
      <c r="O37" s="84">
        <v>0.84615384615384615</v>
      </c>
      <c r="P37" s="70"/>
      <c r="Q37" s="70"/>
    </row>
    <row r="38" spans="9:17" ht="15" customHeight="1">
      <c r="I38" s="70"/>
      <c r="J38" s="70"/>
      <c r="K38" s="70"/>
      <c r="L38" s="70"/>
      <c r="M38" s="79" t="s">
        <v>9</v>
      </c>
      <c r="N38" s="83">
        <v>0.10526315789473685</v>
      </c>
      <c r="O38" s="84">
        <v>0.89473684210526316</v>
      </c>
      <c r="P38" s="70"/>
      <c r="Q38" s="70"/>
    </row>
    <row r="39" spans="9:17" ht="15" customHeight="1">
      <c r="I39" s="70"/>
      <c r="J39" s="70"/>
      <c r="K39" s="70"/>
      <c r="L39" s="70"/>
      <c r="M39" s="79" t="s">
        <v>10</v>
      </c>
      <c r="N39" s="83">
        <v>0</v>
      </c>
      <c r="O39" s="84">
        <v>1</v>
      </c>
      <c r="P39" s="70"/>
      <c r="Q39" s="70"/>
    </row>
    <row r="40" spans="9:17" ht="15" customHeight="1">
      <c r="I40" s="70"/>
      <c r="J40" s="70"/>
      <c r="K40" s="70"/>
      <c r="L40" s="70"/>
      <c r="M40" s="79" t="s">
        <v>11</v>
      </c>
      <c r="N40" s="83">
        <v>7.4999999999999997E-2</v>
      </c>
      <c r="O40" s="84">
        <v>0.92500000000000004</v>
      </c>
      <c r="P40" s="70"/>
      <c r="Q40" s="70"/>
    </row>
    <row r="41" spans="9:17" ht="15" customHeight="1">
      <c r="I41" s="70"/>
      <c r="J41" s="70"/>
      <c r="K41" s="70"/>
      <c r="L41" s="70"/>
      <c r="M41" s="79" t="s">
        <v>12</v>
      </c>
      <c r="N41" s="83">
        <v>0.4</v>
      </c>
      <c r="O41" s="84">
        <v>0.6</v>
      </c>
      <c r="P41" s="70"/>
      <c r="Q41" s="70"/>
    </row>
    <row r="42" spans="9:17" ht="15" customHeight="1">
      <c r="I42" s="70"/>
      <c r="J42" s="70"/>
      <c r="K42" s="70"/>
      <c r="L42" s="70"/>
      <c r="M42" s="70"/>
      <c r="N42" s="70"/>
      <c r="O42" s="70"/>
      <c r="P42" s="70"/>
      <c r="Q42" s="70"/>
    </row>
    <row r="43" spans="9:17" ht="15" customHeight="1">
      <c r="I43" s="70"/>
      <c r="J43" s="70"/>
      <c r="K43" s="70"/>
      <c r="L43" s="70"/>
      <c r="M43" s="70"/>
      <c r="N43" s="70"/>
      <c r="O43" s="70"/>
      <c r="P43" s="70"/>
      <c r="Q43" s="70"/>
    </row>
    <row r="44" spans="9:17" ht="15" customHeight="1"/>
    <row r="45" spans="9:17" ht="15" customHeight="1"/>
    <row r="46" spans="9:17" ht="15" customHeight="1"/>
    <row r="47" spans="9:17" ht="15" customHeight="1"/>
    <row r="48" spans="9:17" ht="15" customHeight="1"/>
    <row r="49" spans="2:18" ht="15" customHeight="1"/>
    <row r="50" spans="2:18" ht="15" customHeight="1"/>
    <row r="51" spans="2:18" ht="15" customHeight="1">
      <c r="B51" s="76" t="s">
        <v>14</v>
      </c>
    </row>
    <row r="52" spans="2:18" ht="15" customHeight="1">
      <c r="N52" s="70"/>
      <c r="O52" s="70"/>
      <c r="P52" s="70"/>
      <c r="Q52" s="70"/>
      <c r="R52" s="70"/>
    </row>
    <row r="53" spans="2:18" ht="15" customHeight="1">
      <c r="N53" s="70"/>
      <c r="O53" s="70" t="s">
        <v>15</v>
      </c>
      <c r="P53" s="70"/>
      <c r="Q53" s="70"/>
      <c r="R53" s="70"/>
    </row>
    <row r="54" spans="2:18" ht="15" customHeight="1">
      <c r="N54" s="70"/>
      <c r="O54" s="70"/>
      <c r="P54" s="70"/>
      <c r="Q54" s="70"/>
      <c r="R54" s="70"/>
    </row>
    <row r="55" spans="2:18" ht="15" customHeight="1">
      <c r="N55" s="70"/>
      <c r="O55" s="70" t="s">
        <v>16</v>
      </c>
      <c r="P55" s="70" t="s">
        <v>17</v>
      </c>
      <c r="Q55" s="70" t="s">
        <v>18</v>
      </c>
      <c r="R55" s="70"/>
    </row>
    <row r="56" spans="2:18" ht="15" customHeight="1">
      <c r="N56" s="77" t="s">
        <v>6</v>
      </c>
      <c r="O56" s="81">
        <v>1</v>
      </c>
      <c r="P56" s="81">
        <v>0</v>
      </c>
      <c r="Q56" s="82">
        <v>0</v>
      </c>
      <c r="R56" s="70"/>
    </row>
    <row r="57" spans="2:18" ht="15" customHeight="1">
      <c r="N57" s="79" t="s">
        <v>7</v>
      </c>
      <c r="O57" s="83">
        <v>0.84615384615384615</v>
      </c>
      <c r="P57" s="83">
        <v>0.15384615384615385</v>
      </c>
      <c r="Q57" s="84">
        <v>0</v>
      </c>
      <c r="R57" s="70"/>
    </row>
    <row r="58" spans="2:18" ht="15" customHeight="1">
      <c r="N58" s="79" t="s">
        <v>8</v>
      </c>
      <c r="O58" s="83">
        <v>0.92307692307692302</v>
      </c>
      <c r="P58" s="83">
        <v>7.6923076923076927E-2</v>
      </c>
      <c r="Q58" s="84">
        <v>0</v>
      </c>
      <c r="R58" s="70"/>
    </row>
    <row r="59" spans="2:18" ht="15" customHeight="1">
      <c r="N59" s="79" t="s">
        <v>9</v>
      </c>
      <c r="O59" s="83">
        <v>0.94736842105263164</v>
      </c>
      <c r="P59" s="83">
        <v>5.2631578947368425E-2</v>
      </c>
      <c r="Q59" s="84">
        <v>0</v>
      </c>
      <c r="R59" s="70"/>
    </row>
    <row r="60" spans="2:18" ht="15" customHeight="1">
      <c r="N60" s="79" t="s">
        <v>10</v>
      </c>
      <c r="O60" s="83">
        <v>1</v>
      </c>
      <c r="P60" s="83">
        <v>0</v>
      </c>
      <c r="Q60" s="84">
        <v>0</v>
      </c>
      <c r="R60" s="70"/>
    </row>
    <row r="61" spans="2:18" ht="15" customHeight="1">
      <c r="N61" s="79" t="s">
        <v>11</v>
      </c>
      <c r="O61" s="83">
        <v>0.77500000000000002</v>
      </c>
      <c r="P61" s="83">
        <v>0.17499999999999999</v>
      </c>
      <c r="Q61" s="84">
        <v>0.05</v>
      </c>
      <c r="R61" s="70"/>
    </row>
    <row r="62" spans="2:18" ht="15" customHeight="1">
      <c r="N62" s="79" t="s">
        <v>12</v>
      </c>
      <c r="O62" s="83">
        <v>0.8</v>
      </c>
      <c r="P62" s="83">
        <v>0</v>
      </c>
      <c r="Q62" s="84">
        <v>0.2</v>
      </c>
      <c r="R62" s="70"/>
    </row>
    <row r="63" spans="2:18" ht="15" customHeight="1">
      <c r="N63" s="70"/>
      <c r="O63" s="70"/>
      <c r="P63" s="70"/>
      <c r="Q63" s="70"/>
      <c r="R63" s="70"/>
    </row>
    <row r="64" spans="2:18" ht="15" customHeight="1">
      <c r="N64" s="70"/>
      <c r="O64" s="70"/>
      <c r="P64" s="70"/>
      <c r="Q64" s="70"/>
      <c r="R64" s="70"/>
    </row>
    <row r="65" spans="2:19" ht="15" customHeight="1"/>
    <row r="66" spans="2:19" ht="15" customHeight="1"/>
    <row r="67" spans="2:19" ht="15" customHeight="1"/>
    <row r="68" spans="2:19" ht="15" customHeight="1"/>
    <row r="69" spans="2:19" ht="15" customHeight="1"/>
    <row r="70" spans="2:19" ht="15" customHeight="1"/>
    <row r="71" spans="2:19" ht="15" customHeight="1"/>
    <row r="72" spans="2:19" ht="15" customHeight="1"/>
    <row r="73" spans="2:19" ht="25.5" customHeight="1" thickBot="1">
      <c r="B73" s="71" t="s">
        <v>269</v>
      </c>
      <c r="C73" s="72"/>
      <c r="D73" s="73"/>
      <c r="E73" s="73"/>
      <c r="F73" s="74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6"/>
      <c r="R73" s="86"/>
      <c r="S73" s="86"/>
    </row>
    <row r="74" spans="2:19" ht="9" customHeight="1">
      <c r="B74" s="87"/>
      <c r="C74" s="87"/>
      <c r="D74" s="87"/>
      <c r="E74" s="87"/>
      <c r="F74" s="87"/>
      <c r="M74" s="70"/>
      <c r="N74" s="88"/>
      <c r="O74" s="88"/>
      <c r="P74" s="88"/>
      <c r="Q74" s="88"/>
      <c r="R74" s="88"/>
      <c r="S74" s="88"/>
    </row>
    <row r="75" spans="2:19" ht="20.25" customHeight="1">
      <c r="B75" s="58" t="s">
        <v>270</v>
      </c>
      <c r="C75" s="89"/>
      <c r="D75" s="90"/>
      <c r="E75" s="90"/>
      <c r="F75" s="91"/>
      <c r="G75" s="92"/>
      <c r="H75" s="92"/>
      <c r="M75" s="70"/>
      <c r="N75" s="88"/>
      <c r="O75" s="88"/>
      <c r="P75" s="88"/>
      <c r="Q75" s="88"/>
      <c r="R75" s="88"/>
      <c r="S75" s="88"/>
    </row>
    <row r="76" spans="2:19" ht="4.5" customHeight="1">
      <c r="B76" s="87"/>
      <c r="C76" s="87"/>
      <c r="D76" s="87"/>
      <c r="E76" s="87"/>
      <c r="F76" s="87"/>
      <c r="M76" s="70"/>
      <c r="N76" s="88"/>
      <c r="O76" s="88"/>
      <c r="P76" s="88"/>
      <c r="Q76" s="88"/>
      <c r="R76" s="88"/>
      <c r="S76" s="88"/>
    </row>
    <row r="77" spans="2:19" ht="15" customHeight="1">
      <c r="B77" s="93" t="s">
        <v>26</v>
      </c>
      <c r="C77" s="87"/>
      <c r="D77" s="87"/>
      <c r="E77" s="87"/>
      <c r="F77" s="87"/>
      <c r="M77" s="70"/>
      <c r="N77" s="88"/>
      <c r="O77" s="88"/>
      <c r="P77" s="88"/>
      <c r="Q77" s="88"/>
      <c r="R77" s="88"/>
      <c r="S77" s="88"/>
    </row>
    <row r="78" spans="2:19" ht="15" customHeight="1"/>
    <row r="79" spans="2:19" ht="15" customHeight="1">
      <c r="N79" s="70"/>
      <c r="O79" s="70"/>
      <c r="P79" s="70"/>
      <c r="Q79" s="70"/>
    </row>
    <row r="80" spans="2:19" ht="15" customHeight="1">
      <c r="N80" s="70"/>
      <c r="O80" s="70"/>
      <c r="P80" s="70"/>
      <c r="Q80" s="70"/>
    </row>
    <row r="81" spans="14:17" ht="15" customHeight="1">
      <c r="N81" s="70"/>
      <c r="O81" s="70" t="s">
        <v>27</v>
      </c>
      <c r="P81" s="70"/>
      <c r="Q81" s="70"/>
    </row>
    <row r="82" spans="14:17" ht="15" customHeight="1">
      <c r="N82" s="70"/>
      <c r="O82" s="70"/>
      <c r="P82" s="70"/>
      <c r="Q82" s="70"/>
    </row>
    <row r="83" spans="14:17" ht="15" customHeight="1">
      <c r="N83" s="70"/>
      <c r="O83" s="70" t="s">
        <v>29</v>
      </c>
      <c r="P83" s="70" t="s">
        <v>30</v>
      </c>
      <c r="Q83" s="70"/>
    </row>
    <row r="84" spans="14:17" ht="15" customHeight="1">
      <c r="N84" s="77" t="s">
        <v>6</v>
      </c>
      <c r="O84" s="81">
        <v>0.8571428571428571</v>
      </c>
      <c r="P84" s="81">
        <v>0.14285714285714288</v>
      </c>
      <c r="Q84" s="70"/>
    </row>
    <row r="85" spans="14:17" ht="15" customHeight="1">
      <c r="N85" s="79" t="s">
        <v>7</v>
      </c>
      <c r="O85" s="83">
        <v>0.88461538461538469</v>
      </c>
      <c r="P85" s="83">
        <v>0.11538461538461538</v>
      </c>
      <c r="Q85" s="70"/>
    </row>
    <row r="86" spans="14:17" ht="15" customHeight="1">
      <c r="N86" s="79" t="s">
        <v>8</v>
      </c>
      <c r="O86" s="83">
        <v>0.76923076923076916</v>
      </c>
      <c r="P86" s="83">
        <v>0.23076923076923075</v>
      </c>
      <c r="Q86" s="70"/>
    </row>
    <row r="87" spans="14:17" ht="15" customHeight="1">
      <c r="N87" s="79" t="s">
        <v>9</v>
      </c>
      <c r="O87" s="83">
        <v>0.78947368421052633</v>
      </c>
      <c r="P87" s="83">
        <v>0.2105263157894737</v>
      </c>
      <c r="Q87" s="70"/>
    </row>
    <row r="88" spans="14:17" ht="15" customHeight="1">
      <c r="N88" s="79" t="s">
        <v>10</v>
      </c>
      <c r="O88" s="83">
        <v>0.57142857142857151</v>
      </c>
      <c r="P88" s="83">
        <v>0.42857142857142855</v>
      </c>
      <c r="Q88" s="70"/>
    </row>
    <row r="89" spans="14:17" ht="15" customHeight="1">
      <c r="N89" s="79" t="s">
        <v>11</v>
      </c>
      <c r="O89" s="83">
        <v>0.78947368421052633</v>
      </c>
      <c r="P89" s="83">
        <v>0.2105263157894737</v>
      </c>
      <c r="Q89" s="70"/>
    </row>
    <row r="90" spans="14:17" ht="15" customHeight="1">
      <c r="N90" s="79" t="s">
        <v>12</v>
      </c>
      <c r="O90" s="83">
        <v>0.375</v>
      </c>
      <c r="P90" s="83">
        <v>0.625</v>
      </c>
      <c r="Q90" s="70"/>
    </row>
    <row r="91" spans="14:17" ht="15" customHeight="1">
      <c r="N91" s="70"/>
      <c r="O91" s="70"/>
      <c r="P91" s="70"/>
      <c r="Q91" s="70"/>
    </row>
    <row r="92" spans="14:17" ht="15" customHeight="1"/>
    <row r="93" spans="14:17" ht="15" customHeight="1"/>
    <row r="94" spans="14:17" ht="15" customHeight="1"/>
    <row r="95" spans="14:17" ht="15" customHeight="1"/>
    <row r="96" spans="14:17" ht="15" customHeight="1"/>
    <row r="97" spans="8:22" ht="15" customHeight="1"/>
    <row r="98" spans="8:22" ht="15" customHeight="1"/>
    <row r="99" spans="8:22" ht="15" customHeight="1"/>
    <row r="100" spans="8:22" ht="15" customHeight="1"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</row>
    <row r="101" spans="8:22" ht="15" customHeight="1">
      <c r="H101" s="70"/>
      <c r="I101" s="70"/>
      <c r="J101" s="70"/>
      <c r="K101" s="70"/>
      <c r="L101" s="70"/>
      <c r="M101" s="70"/>
      <c r="N101" s="70"/>
      <c r="O101" s="70"/>
      <c r="P101" s="70" t="s">
        <v>28</v>
      </c>
      <c r="Q101" s="70"/>
      <c r="R101" s="70"/>
      <c r="S101" s="70"/>
      <c r="T101" s="70"/>
      <c r="U101" s="70"/>
      <c r="V101" s="70"/>
    </row>
    <row r="102" spans="8:22" ht="15" customHeight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</row>
    <row r="103" spans="8:22" ht="15" customHeight="1">
      <c r="H103" s="70"/>
      <c r="I103" s="70"/>
      <c r="J103" s="70"/>
      <c r="K103" s="70"/>
      <c r="L103" s="70"/>
      <c r="M103" s="70"/>
      <c r="N103" s="70"/>
      <c r="O103" s="70"/>
      <c r="P103" s="70" t="s">
        <v>31</v>
      </c>
      <c r="Q103" s="70" t="s">
        <v>32</v>
      </c>
      <c r="R103" s="70" t="s">
        <v>33</v>
      </c>
      <c r="S103" s="70" t="s">
        <v>34</v>
      </c>
      <c r="T103" s="70" t="s">
        <v>35</v>
      </c>
      <c r="U103" s="70" t="s">
        <v>36</v>
      </c>
      <c r="V103" s="70"/>
    </row>
    <row r="104" spans="8:22" ht="15" customHeight="1">
      <c r="H104" s="70"/>
      <c r="I104" s="70"/>
      <c r="J104" s="70"/>
      <c r="K104" s="70"/>
      <c r="L104" s="70"/>
      <c r="M104" s="70"/>
      <c r="N104" s="70"/>
      <c r="O104" s="77" t="s">
        <v>6</v>
      </c>
      <c r="P104" s="81">
        <v>0.57142857142857151</v>
      </c>
      <c r="Q104" s="81">
        <v>0.14285714285714288</v>
      </c>
      <c r="R104" s="81">
        <v>0.14285714285714288</v>
      </c>
      <c r="S104" s="81">
        <v>0.14285714285714288</v>
      </c>
      <c r="T104" s="81">
        <v>0</v>
      </c>
      <c r="U104" s="82">
        <v>0</v>
      </c>
      <c r="V104" s="70"/>
    </row>
    <row r="105" spans="8:22" ht="15" customHeight="1">
      <c r="H105" s="70"/>
      <c r="I105" s="70"/>
      <c r="J105" s="70"/>
      <c r="K105" s="70"/>
      <c r="L105" s="70"/>
      <c r="M105" s="70"/>
      <c r="N105" s="70"/>
      <c r="O105" s="79" t="s">
        <v>7</v>
      </c>
      <c r="P105" s="83">
        <v>0.53846153846153844</v>
      </c>
      <c r="Q105" s="83">
        <v>0.11538461538461538</v>
      </c>
      <c r="R105" s="83">
        <v>7.6923076923076927E-2</v>
      </c>
      <c r="S105" s="83">
        <v>0.19230769230769229</v>
      </c>
      <c r="T105" s="83">
        <v>7.6923076923076927E-2</v>
      </c>
      <c r="U105" s="84">
        <v>0</v>
      </c>
      <c r="V105" s="70"/>
    </row>
    <row r="106" spans="8:22" ht="15" customHeight="1">
      <c r="H106" s="70"/>
      <c r="I106" s="70"/>
      <c r="J106" s="70"/>
      <c r="K106" s="70"/>
      <c r="L106" s="70"/>
      <c r="M106" s="70"/>
      <c r="N106" s="70"/>
      <c r="O106" s="79" t="s">
        <v>8</v>
      </c>
      <c r="P106" s="83">
        <v>0.69230769230769229</v>
      </c>
      <c r="Q106" s="83">
        <v>7.6923076923076927E-2</v>
      </c>
      <c r="R106" s="83">
        <v>0.15384615384615385</v>
      </c>
      <c r="S106" s="83">
        <v>7.6923076923076927E-2</v>
      </c>
      <c r="T106" s="83">
        <v>0</v>
      </c>
      <c r="U106" s="84">
        <v>0</v>
      </c>
      <c r="V106" s="70"/>
    </row>
    <row r="107" spans="8:22" ht="15" customHeight="1">
      <c r="H107" s="70"/>
      <c r="I107" s="70"/>
      <c r="J107" s="70"/>
      <c r="K107" s="70"/>
      <c r="L107" s="70"/>
      <c r="M107" s="70"/>
      <c r="N107" s="70"/>
      <c r="O107" s="79" t="s">
        <v>9</v>
      </c>
      <c r="P107" s="83">
        <v>0.52631578947368418</v>
      </c>
      <c r="Q107" s="83">
        <v>0.10526315789473685</v>
      </c>
      <c r="R107" s="83">
        <v>0.2105263157894737</v>
      </c>
      <c r="S107" s="83">
        <v>0</v>
      </c>
      <c r="T107" s="83">
        <v>0</v>
      </c>
      <c r="U107" s="84">
        <v>0.15789473684210525</v>
      </c>
      <c r="V107" s="70"/>
    </row>
    <row r="108" spans="8:22" ht="15" customHeight="1">
      <c r="H108" s="70"/>
      <c r="I108" s="70"/>
      <c r="J108" s="70"/>
      <c r="K108" s="70"/>
      <c r="L108" s="70"/>
      <c r="M108" s="70"/>
      <c r="N108" s="70"/>
      <c r="O108" s="79" t="s">
        <v>10</v>
      </c>
      <c r="P108" s="83">
        <v>0.8571428571428571</v>
      </c>
      <c r="Q108" s="83">
        <v>0</v>
      </c>
      <c r="R108" s="83">
        <v>0</v>
      </c>
      <c r="S108" s="83">
        <v>0</v>
      </c>
      <c r="T108" s="83">
        <v>0</v>
      </c>
      <c r="U108" s="84">
        <v>0.14285714285714288</v>
      </c>
      <c r="V108" s="70"/>
    </row>
    <row r="109" spans="8:22" ht="15" customHeight="1">
      <c r="H109" s="70"/>
      <c r="I109" s="70"/>
      <c r="J109" s="70"/>
      <c r="K109" s="70"/>
      <c r="L109" s="70"/>
      <c r="M109" s="70"/>
      <c r="N109" s="70"/>
      <c r="O109" s="79" t="s">
        <v>11</v>
      </c>
      <c r="P109" s="83">
        <v>0.47368421052631582</v>
      </c>
      <c r="Q109" s="83">
        <v>5.2631578947368425E-2</v>
      </c>
      <c r="R109" s="83">
        <v>0.13157894736842105</v>
      </c>
      <c r="S109" s="83">
        <v>7.8947368421052627E-2</v>
      </c>
      <c r="T109" s="83">
        <v>7.8947368421052627E-2</v>
      </c>
      <c r="U109" s="84">
        <v>0.18421052631578949</v>
      </c>
      <c r="V109" s="70"/>
    </row>
    <row r="110" spans="8:22" ht="15" customHeight="1">
      <c r="H110" s="70"/>
      <c r="I110" s="70"/>
      <c r="J110" s="70"/>
      <c r="K110" s="70"/>
      <c r="L110" s="70"/>
      <c r="M110" s="70"/>
      <c r="N110" s="70"/>
      <c r="O110" s="79" t="s">
        <v>12</v>
      </c>
      <c r="P110" s="83">
        <v>0.5</v>
      </c>
      <c r="Q110" s="83">
        <v>0.25</v>
      </c>
      <c r="R110" s="83">
        <v>0</v>
      </c>
      <c r="S110" s="83">
        <v>0.125</v>
      </c>
      <c r="T110" s="83">
        <v>0</v>
      </c>
      <c r="U110" s="84">
        <v>0.125</v>
      </c>
      <c r="V110" s="70"/>
    </row>
    <row r="111" spans="8:22" ht="15" customHeight="1"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</row>
    <row r="112" spans="8:22" ht="15" customHeight="1"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</row>
    <row r="113" spans="2:28" ht="15" customHeight="1"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</row>
    <row r="114" spans="2:28" ht="15" customHeight="1"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</row>
    <row r="115" spans="2:28" ht="15" customHeight="1"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</row>
    <row r="116" spans="2:28" ht="15" customHeight="1"/>
    <row r="117" spans="2:28" ht="15" customHeight="1"/>
    <row r="118" spans="2:28" ht="15" customHeight="1"/>
    <row r="119" spans="2:28" ht="15" customHeight="1"/>
    <row r="120" spans="2:28" ht="15" customHeight="1"/>
    <row r="121" spans="2:28" ht="15" customHeight="1"/>
    <row r="122" spans="2:28" ht="15" customHeight="1"/>
    <row r="123" spans="2:28" ht="15" customHeight="1"/>
    <row r="124" spans="2:28" ht="15" customHeight="1">
      <c r="B124" s="76" t="s">
        <v>37</v>
      </c>
    </row>
    <row r="125" spans="2:28" ht="15" customHeight="1"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2:28" ht="15" customHeight="1">
      <c r="Q126" s="70"/>
      <c r="R126" s="70" t="s">
        <v>38</v>
      </c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2:28" ht="15" customHeight="1"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2:28" ht="15" customHeight="1">
      <c r="Q128" s="70"/>
      <c r="R128" s="70" t="s">
        <v>39</v>
      </c>
      <c r="S128" s="70" t="s">
        <v>40</v>
      </c>
      <c r="T128" s="70" t="s">
        <v>41</v>
      </c>
      <c r="U128" s="70" t="s">
        <v>42</v>
      </c>
      <c r="V128" s="70" t="s">
        <v>43</v>
      </c>
      <c r="W128" s="70" t="s">
        <v>44</v>
      </c>
      <c r="X128" s="70" t="s">
        <v>45</v>
      </c>
      <c r="Y128" s="70" t="s">
        <v>46</v>
      </c>
      <c r="Z128" s="70" t="s">
        <v>47</v>
      </c>
      <c r="AA128" s="70" t="s">
        <v>49</v>
      </c>
      <c r="AB128" s="70" t="s">
        <v>50</v>
      </c>
    </row>
    <row r="129" spans="17:28" ht="15" customHeight="1">
      <c r="Q129" s="77" t="s">
        <v>6</v>
      </c>
      <c r="R129" s="81">
        <v>0.57142857142857151</v>
      </c>
      <c r="S129" s="81">
        <v>0.14285714285714288</v>
      </c>
      <c r="T129" s="81">
        <v>0</v>
      </c>
      <c r="U129" s="81">
        <v>0</v>
      </c>
      <c r="V129" s="81">
        <v>0</v>
      </c>
      <c r="W129" s="81">
        <v>0</v>
      </c>
      <c r="X129" s="81">
        <v>0</v>
      </c>
      <c r="Y129" s="81">
        <v>0</v>
      </c>
      <c r="Z129" s="81">
        <v>0</v>
      </c>
      <c r="AA129" s="81">
        <v>0.28571428571428575</v>
      </c>
      <c r="AB129" s="82">
        <v>0</v>
      </c>
    </row>
    <row r="130" spans="17:28" ht="15" customHeight="1">
      <c r="Q130" s="79" t="s">
        <v>7</v>
      </c>
      <c r="R130" s="83">
        <v>0.34615384615384615</v>
      </c>
      <c r="S130" s="83">
        <v>0</v>
      </c>
      <c r="T130" s="83">
        <v>0</v>
      </c>
      <c r="U130" s="83">
        <v>0</v>
      </c>
      <c r="V130" s="83">
        <v>3.8461538461538464E-2</v>
      </c>
      <c r="W130" s="83">
        <v>0</v>
      </c>
      <c r="X130" s="83">
        <v>7.6923076923076927E-2</v>
      </c>
      <c r="Y130" s="83">
        <v>3.8461538461538464E-2</v>
      </c>
      <c r="Z130" s="83">
        <v>7.6923076923076927E-2</v>
      </c>
      <c r="AA130" s="83">
        <v>0.42307692307692307</v>
      </c>
      <c r="AB130" s="84">
        <v>0</v>
      </c>
    </row>
    <row r="131" spans="17:28" ht="15" customHeight="1">
      <c r="Q131" s="79" t="s">
        <v>8</v>
      </c>
      <c r="R131" s="83">
        <v>0.46153846153846151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7.6923076923076927E-2</v>
      </c>
      <c r="Y131" s="83">
        <v>7.6923076923076927E-2</v>
      </c>
      <c r="Z131" s="83">
        <v>0</v>
      </c>
      <c r="AA131" s="83">
        <v>0.38461538461538458</v>
      </c>
      <c r="AB131" s="84">
        <v>0</v>
      </c>
    </row>
    <row r="132" spans="17:28" ht="15" customHeight="1">
      <c r="Q132" s="79" t="s">
        <v>9</v>
      </c>
      <c r="R132" s="83">
        <v>0.4210526315789474</v>
      </c>
      <c r="S132" s="83">
        <v>0</v>
      </c>
      <c r="T132" s="83">
        <v>5.2631578947368425E-2</v>
      </c>
      <c r="U132" s="83">
        <v>5.2631578947368425E-2</v>
      </c>
      <c r="V132" s="83">
        <v>5.2631578947368425E-2</v>
      </c>
      <c r="W132" s="83">
        <v>0.10526315789473685</v>
      </c>
      <c r="X132" s="83">
        <v>0.31578947368421051</v>
      </c>
      <c r="Y132" s="83">
        <v>0</v>
      </c>
      <c r="Z132" s="83">
        <v>0</v>
      </c>
      <c r="AA132" s="83">
        <v>0</v>
      </c>
      <c r="AB132" s="84">
        <v>0</v>
      </c>
    </row>
    <row r="133" spans="17:28" ht="15" customHeight="1">
      <c r="Q133" s="79" t="s">
        <v>10</v>
      </c>
      <c r="R133" s="83">
        <v>0.42857142857142855</v>
      </c>
      <c r="S133" s="83">
        <v>0</v>
      </c>
      <c r="T133" s="83">
        <v>0.14285714285714288</v>
      </c>
      <c r="U133" s="83">
        <v>0</v>
      </c>
      <c r="V133" s="83">
        <v>0</v>
      </c>
      <c r="W133" s="83">
        <v>0</v>
      </c>
      <c r="X133" s="83">
        <v>0.14285714285714288</v>
      </c>
      <c r="Y133" s="83">
        <v>0</v>
      </c>
      <c r="Z133" s="83">
        <v>0</v>
      </c>
      <c r="AA133" s="83">
        <v>0.14285714285714288</v>
      </c>
      <c r="AB133" s="84">
        <v>0.14285714285714288</v>
      </c>
    </row>
    <row r="134" spans="17:28" ht="15" customHeight="1">
      <c r="Q134" s="79" t="s">
        <v>11</v>
      </c>
      <c r="R134" s="83">
        <v>0.4210526315789474</v>
      </c>
      <c r="S134" s="83">
        <v>0</v>
      </c>
      <c r="T134" s="83">
        <v>0</v>
      </c>
      <c r="U134" s="83">
        <v>0</v>
      </c>
      <c r="V134" s="83">
        <v>7.8947368421052627E-2</v>
      </c>
      <c r="W134" s="83">
        <v>0</v>
      </c>
      <c r="X134" s="83">
        <v>0.10526315789473685</v>
      </c>
      <c r="Y134" s="83">
        <v>7.8947368421052627E-2</v>
      </c>
      <c r="Z134" s="83">
        <v>2.6315789473684213E-2</v>
      </c>
      <c r="AA134" s="83">
        <v>0.23684210526315791</v>
      </c>
      <c r="AB134" s="84">
        <v>5.2631578947368425E-2</v>
      </c>
    </row>
    <row r="135" spans="17:28" ht="15" customHeight="1">
      <c r="Q135" s="79" t="s">
        <v>12</v>
      </c>
      <c r="R135" s="83">
        <v>0.375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83">
        <v>0.25</v>
      </c>
      <c r="Z135" s="83">
        <v>0</v>
      </c>
      <c r="AA135" s="83">
        <v>0.375</v>
      </c>
      <c r="AB135" s="84">
        <v>0</v>
      </c>
    </row>
    <row r="136" spans="17:28" ht="15" customHeight="1"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7:28" ht="15" customHeight="1"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7:28" ht="15" customHeight="1"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7:28" ht="15" customHeight="1"/>
    <row r="140" spans="17:28" ht="15" customHeight="1"/>
    <row r="141" spans="17:28" ht="15" customHeight="1"/>
    <row r="142" spans="17:28" ht="15" customHeight="1"/>
    <row r="143" spans="17:28" ht="15" customHeight="1"/>
    <row r="144" spans="17:28" ht="15" customHeight="1"/>
    <row r="145" spans="2:21" ht="15" customHeight="1"/>
    <row r="146" spans="2:21" ht="15" customHeight="1"/>
    <row r="147" spans="2:21" ht="15" customHeight="1"/>
    <row r="148" spans="2:21" ht="15" customHeight="1"/>
    <row r="149" spans="2:21" ht="15" customHeight="1"/>
    <row r="150" spans="2:21" ht="15" customHeight="1"/>
    <row r="151" spans="2:21" ht="22.5" customHeight="1">
      <c r="B151" s="58" t="s">
        <v>271</v>
      </c>
    </row>
    <row r="152" spans="2:21" ht="10.5" customHeight="1">
      <c r="B152" s="58"/>
    </row>
    <row r="153" spans="2:21" ht="15" customHeight="1">
      <c r="B153" s="76" t="s">
        <v>288</v>
      </c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2:21" ht="15" customHeight="1"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2:21" ht="15" customHeight="1"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2:21" ht="15" customHeight="1">
      <c r="L156" s="70"/>
      <c r="M156" s="70"/>
      <c r="N156" s="70"/>
      <c r="O156" s="70"/>
      <c r="P156" s="70" t="s">
        <v>285</v>
      </c>
      <c r="Q156" s="70"/>
      <c r="R156" s="70"/>
      <c r="S156" s="70"/>
      <c r="T156" s="70"/>
      <c r="U156" s="70"/>
    </row>
    <row r="157" spans="2:21" ht="15" customHeight="1"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2:21" ht="15" customHeight="1">
      <c r="L158" s="70"/>
      <c r="M158" s="70"/>
      <c r="N158" s="70"/>
      <c r="O158" s="70"/>
      <c r="P158" s="70" t="s">
        <v>284</v>
      </c>
      <c r="Q158" s="70" t="s">
        <v>283</v>
      </c>
      <c r="R158" s="70" t="s">
        <v>282</v>
      </c>
      <c r="S158" s="70" t="s">
        <v>281</v>
      </c>
      <c r="T158" s="70" t="s">
        <v>280</v>
      </c>
      <c r="U158" s="70"/>
    </row>
    <row r="159" spans="2:21" ht="15" customHeight="1">
      <c r="L159" s="70"/>
      <c r="M159" s="70"/>
      <c r="N159" s="70"/>
      <c r="O159" s="77" t="s">
        <v>6</v>
      </c>
      <c r="P159" s="81">
        <v>0.71399999999999997</v>
      </c>
      <c r="Q159" s="81">
        <v>0</v>
      </c>
      <c r="R159" s="81">
        <v>0.28571428571428575</v>
      </c>
      <c r="S159" s="81">
        <v>0</v>
      </c>
      <c r="T159" s="82">
        <v>0</v>
      </c>
      <c r="U159" s="70"/>
    </row>
    <row r="160" spans="2:21" ht="15" customHeight="1">
      <c r="L160" s="70"/>
      <c r="M160" s="70"/>
      <c r="N160" s="70"/>
      <c r="O160" s="79" t="s">
        <v>7</v>
      </c>
      <c r="P160" s="83">
        <v>0.38500000000000001</v>
      </c>
      <c r="Q160" s="83">
        <v>0.15384615384615385</v>
      </c>
      <c r="R160" s="83">
        <v>0.23076923076923075</v>
      </c>
      <c r="S160" s="83">
        <v>0.23076923076923075</v>
      </c>
      <c r="T160" s="84">
        <v>0</v>
      </c>
      <c r="U160" s="70"/>
    </row>
    <row r="161" spans="12:21" ht="15" customHeight="1">
      <c r="L161" s="70"/>
      <c r="M161" s="70"/>
      <c r="N161" s="70"/>
      <c r="O161" s="79" t="s">
        <v>8</v>
      </c>
      <c r="P161" s="83">
        <v>0.46200000000000002</v>
      </c>
      <c r="Q161" s="83">
        <v>0.15384615384615385</v>
      </c>
      <c r="R161" s="83">
        <v>7.6923076923076927E-2</v>
      </c>
      <c r="S161" s="83">
        <v>0.30769230769230771</v>
      </c>
      <c r="T161" s="84">
        <v>0</v>
      </c>
      <c r="U161" s="70"/>
    </row>
    <row r="162" spans="12:21" ht="15" customHeight="1">
      <c r="L162" s="70"/>
      <c r="M162" s="70"/>
      <c r="N162" s="70"/>
      <c r="O162" s="79" t="s">
        <v>9</v>
      </c>
      <c r="P162" s="83">
        <v>0.36799999999999999</v>
      </c>
      <c r="Q162" s="83">
        <v>0.15789473684210525</v>
      </c>
      <c r="R162" s="83">
        <v>0.31578947368421051</v>
      </c>
      <c r="S162" s="83">
        <v>0.10526315789473685</v>
      </c>
      <c r="T162" s="84">
        <v>5.2631578947368425E-2</v>
      </c>
      <c r="U162" s="70"/>
    </row>
    <row r="163" spans="12:21" ht="15" customHeight="1">
      <c r="L163" s="70"/>
      <c r="M163" s="70"/>
      <c r="N163" s="70"/>
      <c r="O163" s="79" t="s">
        <v>10</v>
      </c>
      <c r="P163" s="83">
        <v>0.57099999999999995</v>
      </c>
      <c r="Q163" s="83">
        <v>0</v>
      </c>
      <c r="R163" s="83">
        <v>0.14285714285714288</v>
      </c>
      <c r="S163" s="83">
        <v>0.28571428571428575</v>
      </c>
      <c r="T163" s="84">
        <v>0</v>
      </c>
      <c r="U163" s="70"/>
    </row>
    <row r="164" spans="12:21" ht="15" customHeight="1">
      <c r="L164" s="70"/>
      <c r="M164" s="70"/>
      <c r="N164" s="70"/>
      <c r="O164" s="79" t="s">
        <v>11</v>
      </c>
      <c r="P164" s="83">
        <v>0.44700000000000001</v>
      </c>
      <c r="Q164" s="83">
        <v>0.13157894736842105</v>
      </c>
      <c r="R164" s="83">
        <v>0.18421052631578949</v>
      </c>
      <c r="S164" s="83">
        <v>0.23684210526315791</v>
      </c>
      <c r="T164" s="84">
        <v>0</v>
      </c>
      <c r="U164" s="70"/>
    </row>
    <row r="165" spans="12:21" ht="15" customHeight="1">
      <c r="L165" s="70"/>
      <c r="M165" s="70"/>
      <c r="N165" s="70"/>
      <c r="O165" s="79" t="s">
        <v>12</v>
      </c>
      <c r="P165" s="83">
        <v>0.875</v>
      </c>
      <c r="Q165" s="83">
        <v>0</v>
      </c>
      <c r="R165" s="83">
        <v>0.125</v>
      </c>
      <c r="S165" s="83">
        <v>0</v>
      </c>
      <c r="T165" s="84">
        <v>0</v>
      </c>
      <c r="U165" s="70"/>
    </row>
    <row r="166" spans="12:21" ht="15" customHeight="1"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2:21" ht="15" customHeight="1"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2:21" ht="15" customHeight="1"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2:21" ht="15" customHeight="1"/>
    <row r="170" spans="12:21" ht="15" customHeight="1"/>
    <row r="171" spans="12:21" ht="15" customHeight="1"/>
    <row r="172" spans="12:21" ht="15" customHeight="1"/>
    <row r="173" spans="12:21" ht="15" customHeight="1"/>
    <row r="174" spans="12:21" ht="15" customHeight="1"/>
    <row r="175" spans="12:21" ht="15" customHeight="1"/>
    <row r="176" spans="12:21" ht="15" customHeight="1"/>
    <row r="177" spans="2:31" ht="15" customHeight="1"/>
    <row r="178" spans="2:31" ht="15" customHeight="1"/>
    <row r="179" spans="2:31" ht="15" customHeight="1">
      <c r="B179" s="76" t="s">
        <v>52</v>
      </c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</row>
    <row r="180" spans="2:31" ht="15" customHeight="1"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</row>
    <row r="181" spans="2:31" ht="15" customHeight="1"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</row>
    <row r="182" spans="2:31" ht="15" customHeight="1"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</row>
    <row r="183" spans="2:31" ht="15" customHeight="1"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</row>
    <row r="184" spans="2:31" ht="15" customHeight="1"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126"/>
      <c r="Y184" s="126"/>
      <c r="Z184" s="126"/>
      <c r="AA184" s="126"/>
      <c r="AB184" s="126"/>
      <c r="AC184" s="126"/>
      <c r="AD184" s="126"/>
      <c r="AE184" s="126"/>
    </row>
    <row r="185" spans="2:31" ht="15" customHeight="1">
      <c r="M185" s="70"/>
      <c r="N185" s="70"/>
      <c r="O185" s="70"/>
      <c r="P185" s="70"/>
      <c r="Q185" s="323"/>
      <c r="R185" s="323"/>
      <c r="S185" s="323"/>
      <c r="T185" s="323"/>
      <c r="U185" s="323"/>
      <c r="V185" s="323"/>
      <c r="W185" s="70"/>
      <c r="X185" s="126"/>
      <c r="Y185" s="126"/>
      <c r="Z185" s="126"/>
      <c r="AA185" s="126"/>
      <c r="AB185" s="126"/>
      <c r="AC185" s="126"/>
      <c r="AD185" s="126"/>
      <c r="AE185" s="126"/>
    </row>
    <row r="186" spans="2:31" ht="15" customHeight="1">
      <c r="M186" s="70"/>
      <c r="N186" s="70"/>
      <c r="O186" s="70"/>
      <c r="P186" s="70"/>
      <c r="Q186" s="323"/>
      <c r="R186" s="323"/>
      <c r="S186" s="323"/>
      <c r="T186" s="323"/>
      <c r="U186" s="323"/>
      <c r="V186" s="323"/>
      <c r="W186" s="70"/>
      <c r="X186" s="70"/>
      <c r="Y186" s="70"/>
      <c r="Z186" s="70"/>
      <c r="AA186" s="70"/>
      <c r="AB186" s="70"/>
      <c r="AC186" s="126"/>
      <c r="AD186" s="126"/>
      <c r="AE186" s="126"/>
    </row>
    <row r="187" spans="2:31" ht="15" customHeight="1"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126"/>
      <c r="AD187" s="126"/>
      <c r="AE187" s="126"/>
    </row>
    <row r="188" spans="2:31" ht="15" customHeight="1">
      <c r="M188" s="70"/>
      <c r="N188" s="70"/>
      <c r="O188" s="70"/>
      <c r="P188" s="112"/>
      <c r="Q188" s="113"/>
      <c r="R188" s="113"/>
      <c r="S188" s="113"/>
      <c r="T188" s="70"/>
      <c r="U188" s="70"/>
      <c r="V188" s="70"/>
      <c r="W188" s="70"/>
      <c r="X188" s="70"/>
      <c r="Y188" s="70"/>
      <c r="Z188" s="70"/>
      <c r="AA188" s="70"/>
      <c r="AB188" s="70"/>
      <c r="AC188" s="126"/>
      <c r="AD188" s="126"/>
      <c r="AE188" s="126"/>
    </row>
    <row r="189" spans="2:31" ht="15" customHeight="1">
      <c r="M189" s="70"/>
      <c r="N189" s="70"/>
      <c r="O189" s="70"/>
      <c r="P189" s="112"/>
      <c r="Q189" s="113"/>
      <c r="R189" s="113"/>
      <c r="S189" s="113"/>
      <c r="T189" s="70"/>
      <c r="U189" s="70"/>
      <c r="V189" s="70"/>
      <c r="W189" s="70"/>
      <c r="X189" s="70"/>
      <c r="Y189" s="70"/>
      <c r="Z189" s="70"/>
      <c r="AA189" s="70"/>
      <c r="AB189" s="70"/>
      <c r="AC189" s="126"/>
      <c r="AD189" s="126"/>
      <c r="AE189" s="126"/>
    </row>
    <row r="190" spans="2:31" ht="15" customHeight="1">
      <c r="M190" s="70"/>
      <c r="N190" s="70"/>
      <c r="O190" s="70"/>
      <c r="P190" s="112"/>
      <c r="Q190" s="113"/>
      <c r="R190" s="113"/>
      <c r="S190" s="113"/>
      <c r="T190" s="70"/>
      <c r="U190" s="323" t="s">
        <v>54</v>
      </c>
      <c r="V190" s="323"/>
      <c r="W190" s="323" t="s">
        <v>55</v>
      </c>
      <c r="X190" s="323"/>
      <c r="Y190" s="323" t="s">
        <v>56</v>
      </c>
      <c r="Z190" s="323"/>
      <c r="AA190" s="70"/>
      <c r="AB190" s="70"/>
      <c r="AC190" s="126"/>
      <c r="AD190" s="126"/>
      <c r="AE190" s="126"/>
    </row>
    <row r="191" spans="2:31" ht="15" customHeight="1">
      <c r="M191" s="70"/>
      <c r="N191" s="70"/>
      <c r="O191" s="70"/>
      <c r="P191" s="112"/>
      <c r="Q191" s="113"/>
      <c r="R191" s="113"/>
      <c r="S191" s="113"/>
      <c r="T191" s="70"/>
      <c r="U191" s="70" t="s">
        <v>291</v>
      </c>
      <c r="V191" s="70" t="s">
        <v>290</v>
      </c>
      <c r="W191" s="70" t="s">
        <v>291</v>
      </c>
      <c r="X191" s="70" t="s">
        <v>290</v>
      </c>
      <c r="Y191" s="70" t="s">
        <v>291</v>
      </c>
      <c r="Z191" s="70" t="s">
        <v>290</v>
      </c>
      <c r="AA191" s="70"/>
      <c r="AB191" s="70"/>
      <c r="AC191" s="126"/>
      <c r="AD191" s="126"/>
      <c r="AE191" s="126"/>
    </row>
    <row r="192" spans="2:31" ht="15" customHeight="1">
      <c r="M192" s="70"/>
      <c r="N192" s="70"/>
      <c r="O192" s="70"/>
      <c r="P192" s="112"/>
      <c r="Q192" s="113"/>
      <c r="R192" s="113"/>
      <c r="S192" s="113"/>
      <c r="T192" s="112" t="s">
        <v>6</v>
      </c>
      <c r="U192" s="113">
        <v>0.14285714285714285</v>
      </c>
      <c r="V192" s="113">
        <v>0.2857142857142857</v>
      </c>
      <c r="W192" s="113">
        <v>0.42857142857142855</v>
      </c>
      <c r="X192" s="113">
        <v>0</v>
      </c>
      <c r="Y192" s="113">
        <v>0</v>
      </c>
      <c r="Z192" s="113">
        <v>0.14285714285714285</v>
      </c>
      <c r="AA192" s="252"/>
      <c r="AB192" s="70"/>
      <c r="AC192" s="242"/>
      <c r="AD192" s="126"/>
      <c r="AE192" s="242"/>
    </row>
    <row r="193" spans="2:31" ht="15" customHeight="1">
      <c r="M193" s="70"/>
      <c r="N193" s="70"/>
      <c r="O193" s="70"/>
      <c r="P193" s="112"/>
      <c r="Q193" s="113"/>
      <c r="R193" s="113"/>
      <c r="S193" s="113"/>
      <c r="T193" s="112" t="s">
        <v>7</v>
      </c>
      <c r="U193" s="113">
        <v>0.38461538461538464</v>
      </c>
      <c r="V193" s="113">
        <v>0</v>
      </c>
      <c r="W193" s="113">
        <v>7.6923076923076927E-2</v>
      </c>
      <c r="X193" s="113">
        <v>7.6923076923076927E-2</v>
      </c>
      <c r="Y193" s="113">
        <v>0.19230769230769232</v>
      </c>
      <c r="Z193" s="113">
        <v>0.26923076923076922</v>
      </c>
      <c r="AA193" s="252"/>
      <c r="AB193" s="70"/>
      <c r="AC193" s="242"/>
      <c r="AD193" s="126"/>
      <c r="AE193" s="242"/>
    </row>
    <row r="194" spans="2:31" ht="15" customHeight="1">
      <c r="M194" s="70"/>
      <c r="N194" s="70"/>
      <c r="O194" s="70"/>
      <c r="P194" s="112"/>
      <c r="Q194" s="113"/>
      <c r="R194" s="113"/>
      <c r="S194" s="113"/>
      <c r="T194" s="112" t="s">
        <v>8</v>
      </c>
      <c r="U194" s="113">
        <v>0.84615384615384615</v>
      </c>
      <c r="V194" s="113">
        <v>7.6923076923076927E-2</v>
      </c>
      <c r="W194" s="113">
        <v>0</v>
      </c>
      <c r="X194" s="113">
        <v>0</v>
      </c>
      <c r="Y194" s="113">
        <v>0</v>
      </c>
      <c r="Z194" s="113">
        <v>7.6923076923076927E-2</v>
      </c>
      <c r="AA194" s="252"/>
      <c r="AB194" s="70"/>
      <c r="AC194" s="242"/>
      <c r="AD194" s="126"/>
      <c r="AE194" s="242"/>
    </row>
    <row r="195" spans="2:31" ht="15" customHeight="1">
      <c r="M195" s="70"/>
      <c r="N195" s="70"/>
      <c r="O195" s="70"/>
      <c r="P195" s="70"/>
      <c r="Q195" s="70"/>
      <c r="R195" s="70"/>
      <c r="S195" s="70"/>
      <c r="T195" s="112" t="s">
        <v>9</v>
      </c>
      <c r="U195" s="113">
        <v>0.52631578947368418</v>
      </c>
      <c r="V195" s="113">
        <v>0</v>
      </c>
      <c r="W195" s="113">
        <v>0.15789473684210525</v>
      </c>
      <c r="X195" s="113">
        <v>0.10526315789473684</v>
      </c>
      <c r="Y195" s="113">
        <v>0.15789473684210525</v>
      </c>
      <c r="Z195" s="113">
        <v>5.2631578947368418E-2</v>
      </c>
      <c r="AA195" s="252"/>
      <c r="AB195" s="70"/>
      <c r="AC195" s="242"/>
      <c r="AD195" s="126"/>
      <c r="AE195" s="242"/>
    </row>
    <row r="196" spans="2:31" ht="15" customHeight="1">
      <c r="M196" s="70"/>
      <c r="N196" s="70"/>
      <c r="O196" s="70"/>
      <c r="P196" s="70"/>
      <c r="Q196" s="70"/>
      <c r="R196" s="70"/>
      <c r="S196" s="70"/>
      <c r="T196" s="112" t="s">
        <v>10</v>
      </c>
      <c r="U196" s="113">
        <v>0.42857142857142855</v>
      </c>
      <c r="V196" s="113">
        <v>0</v>
      </c>
      <c r="W196" s="113">
        <v>0</v>
      </c>
      <c r="X196" s="113">
        <v>0.14285714285714285</v>
      </c>
      <c r="Y196" s="113">
        <v>0.14285714285714285</v>
      </c>
      <c r="Z196" s="113">
        <v>0.2857142857142857</v>
      </c>
      <c r="AA196" s="252"/>
      <c r="AB196" s="70"/>
      <c r="AC196" s="242"/>
      <c r="AD196" s="126"/>
      <c r="AE196" s="242"/>
    </row>
    <row r="197" spans="2:31" ht="15" customHeight="1">
      <c r="M197" s="70"/>
      <c r="N197" s="70"/>
      <c r="O197" s="70"/>
      <c r="P197" s="70"/>
      <c r="Q197" s="70"/>
      <c r="R197" s="70"/>
      <c r="S197" s="70"/>
      <c r="T197" s="112" t="s">
        <v>11</v>
      </c>
      <c r="U197" s="113">
        <v>0.78947368421052633</v>
      </c>
      <c r="V197" s="113">
        <v>7.8947368421052627E-2</v>
      </c>
      <c r="W197" s="113">
        <v>0</v>
      </c>
      <c r="X197" s="113">
        <v>0</v>
      </c>
      <c r="Y197" s="113">
        <v>2.6315789473684209E-2</v>
      </c>
      <c r="Z197" s="113">
        <v>0.10526315789473684</v>
      </c>
      <c r="AA197" s="252"/>
      <c r="AB197" s="70"/>
      <c r="AC197" s="242"/>
      <c r="AD197" s="126"/>
      <c r="AE197" s="242"/>
    </row>
    <row r="198" spans="2:31" ht="15" customHeight="1">
      <c r="M198" s="70"/>
      <c r="N198" s="70"/>
      <c r="O198" s="70"/>
      <c r="P198" s="70"/>
      <c r="Q198" s="70"/>
      <c r="R198" s="70"/>
      <c r="S198" s="70"/>
      <c r="T198" s="112" t="s">
        <v>12</v>
      </c>
      <c r="U198" s="113">
        <v>0.375</v>
      </c>
      <c r="V198" s="113">
        <v>0.25</v>
      </c>
      <c r="W198" s="113">
        <v>0.125</v>
      </c>
      <c r="X198" s="113">
        <v>0</v>
      </c>
      <c r="Y198" s="113">
        <v>0</v>
      </c>
      <c r="Z198" s="113">
        <v>0.25</v>
      </c>
      <c r="AA198" s="252"/>
      <c r="AB198" s="70"/>
      <c r="AC198" s="242"/>
      <c r="AD198" s="126"/>
      <c r="AE198" s="242"/>
    </row>
    <row r="199" spans="2:31" ht="15" customHeight="1"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126"/>
      <c r="AD199" s="126"/>
      <c r="AE199" s="126"/>
    </row>
    <row r="200" spans="2:31" ht="15" customHeight="1"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126"/>
      <c r="AD200" s="126"/>
      <c r="AE200" s="126"/>
    </row>
    <row r="201" spans="2:31" ht="15" customHeight="1"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126"/>
      <c r="AD201" s="126"/>
      <c r="AE201" s="126"/>
    </row>
    <row r="202" spans="2:31" ht="15" customHeight="1"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2:31" ht="15" customHeight="1"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2:31" ht="15" customHeight="1"/>
    <row r="205" spans="2:31" ht="15" customHeight="1">
      <c r="B205" s="76" t="s">
        <v>58</v>
      </c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</row>
    <row r="206" spans="2:31" ht="15" customHeight="1"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</row>
    <row r="207" spans="2:31" ht="15" customHeight="1">
      <c r="K207" s="70"/>
      <c r="L207" s="70"/>
      <c r="M207" s="70"/>
      <c r="N207" s="70"/>
      <c r="O207" s="70"/>
      <c r="P207" s="70" t="s">
        <v>59</v>
      </c>
      <c r="Q207" s="70"/>
      <c r="R207" s="70"/>
      <c r="S207" s="70"/>
      <c r="T207" s="70"/>
      <c r="U207" s="70"/>
      <c r="V207" s="70"/>
      <c r="W207" s="70"/>
    </row>
    <row r="208" spans="2:31" ht="15" customHeight="1"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</row>
    <row r="209" spans="11:23" ht="15" customHeight="1">
      <c r="K209" s="70"/>
      <c r="L209" s="70"/>
      <c r="M209" s="70"/>
      <c r="N209" s="70"/>
      <c r="O209" s="70"/>
      <c r="P209" s="70" t="s">
        <v>60</v>
      </c>
      <c r="Q209" s="70" t="s">
        <v>61</v>
      </c>
      <c r="R209" s="70" t="s">
        <v>62</v>
      </c>
      <c r="S209" s="70" t="s">
        <v>63</v>
      </c>
      <c r="T209" s="70" t="s">
        <v>64</v>
      </c>
      <c r="U209" s="70"/>
      <c r="V209" s="70"/>
      <c r="W209" s="70"/>
    </row>
    <row r="210" spans="11:23" ht="15" customHeight="1">
      <c r="K210" s="70"/>
      <c r="L210" s="70"/>
      <c r="M210" s="70"/>
      <c r="N210" s="70"/>
      <c r="O210" s="77" t="s">
        <v>6</v>
      </c>
      <c r="P210" s="81">
        <v>0.7142857142857143</v>
      </c>
      <c r="Q210" s="81">
        <v>0.14285714285714288</v>
      </c>
      <c r="R210" s="81">
        <v>0.14285714285714288</v>
      </c>
      <c r="S210" s="81">
        <v>0</v>
      </c>
      <c r="T210" s="82">
        <v>0</v>
      </c>
      <c r="U210" s="70"/>
      <c r="V210" s="70"/>
      <c r="W210" s="70"/>
    </row>
    <row r="211" spans="11:23" ht="15" customHeight="1">
      <c r="K211" s="70"/>
      <c r="L211" s="70"/>
      <c r="M211" s="70"/>
      <c r="N211" s="70"/>
      <c r="O211" s="79" t="s">
        <v>7</v>
      </c>
      <c r="P211" s="83">
        <v>0.65384615384615385</v>
      </c>
      <c r="Q211" s="83">
        <v>7.6923076923076927E-2</v>
      </c>
      <c r="R211" s="83">
        <v>0.26923076923076922</v>
      </c>
      <c r="S211" s="83">
        <v>0</v>
      </c>
      <c r="T211" s="84">
        <v>0</v>
      </c>
      <c r="U211" s="70"/>
      <c r="V211" s="70"/>
      <c r="W211" s="70"/>
    </row>
    <row r="212" spans="11:23" ht="15" customHeight="1">
      <c r="K212" s="70"/>
      <c r="L212" s="70"/>
      <c r="M212" s="70"/>
      <c r="N212" s="70"/>
      <c r="O212" s="79" t="s">
        <v>8</v>
      </c>
      <c r="P212" s="83">
        <v>0.69230769230769229</v>
      </c>
      <c r="Q212" s="83">
        <v>7.6923076923076927E-2</v>
      </c>
      <c r="R212" s="83">
        <v>0.23076923076923075</v>
      </c>
      <c r="S212" s="83">
        <v>0</v>
      </c>
      <c r="T212" s="84">
        <v>0</v>
      </c>
      <c r="U212" s="70"/>
      <c r="V212" s="70"/>
      <c r="W212" s="70"/>
    </row>
    <row r="213" spans="11:23" ht="15" customHeight="1">
      <c r="K213" s="70"/>
      <c r="L213" s="70"/>
      <c r="M213" s="70"/>
      <c r="N213" s="70"/>
      <c r="O213" s="79" t="s">
        <v>9</v>
      </c>
      <c r="P213" s="83">
        <v>0.73684210526315796</v>
      </c>
      <c r="Q213" s="83">
        <v>0.10526315789473685</v>
      </c>
      <c r="R213" s="83">
        <v>0.15789473684210525</v>
      </c>
      <c r="S213" s="83">
        <v>0</v>
      </c>
      <c r="T213" s="84">
        <v>0</v>
      </c>
      <c r="U213" s="70"/>
      <c r="V213" s="70"/>
      <c r="W213" s="70"/>
    </row>
    <row r="214" spans="11:23" ht="15" customHeight="1">
      <c r="K214" s="70"/>
      <c r="L214" s="70"/>
      <c r="M214" s="70"/>
      <c r="N214" s="70"/>
      <c r="O214" s="79" t="s">
        <v>10</v>
      </c>
      <c r="P214" s="83">
        <v>0.8571428571428571</v>
      </c>
      <c r="Q214" s="83">
        <v>0</v>
      </c>
      <c r="R214" s="83">
        <v>0.14285714285714288</v>
      </c>
      <c r="S214" s="83">
        <v>0</v>
      </c>
      <c r="T214" s="84">
        <v>0</v>
      </c>
      <c r="U214" s="70"/>
      <c r="V214" s="70"/>
      <c r="W214" s="70"/>
    </row>
    <row r="215" spans="11:23" ht="15" customHeight="1">
      <c r="K215" s="70"/>
      <c r="L215" s="70"/>
      <c r="M215" s="70"/>
      <c r="N215" s="70"/>
      <c r="O215" s="79" t="s">
        <v>11</v>
      </c>
      <c r="P215" s="83">
        <v>0.6578947368421052</v>
      </c>
      <c r="Q215" s="83">
        <v>5.2631578947368425E-2</v>
      </c>
      <c r="R215" s="83">
        <v>0.26315789473684209</v>
      </c>
      <c r="S215" s="83">
        <v>2.6315789473684213E-2</v>
      </c>
      <c r="T215" s="84">
        <v>0</v>
      </c>
      <c r="U215" s="70"/>
      <c r="V215" s="70"/>
      <c r="W215" s="70"/>
    </row>
    <row r="216" spans="11:23" ht="15" customHeight="1">
      <c r="K216" s="70"/>
      <c r="L216" s="70"/>
      <c r="M216" s="70"/>
      <c r="N216" s="70"/>
      <c r="O216" s="79" t="s">
        <v>12</v>
      </c>
      <c r="P216" s="83">
        <v>0.75</v>
      </c>
      <c r="Q216" s="83">
        <v>0.125</v>
      </c>
      <c r="R216" s="83">
        <v>0.125</v>
      </c>
      <c r="S216" s="83">
        <v>0</v>
      </c>
      <c r="T216" s="84">
        <v>0</v>
      </c>
      <c r="U216" s="70"/>
      <c r="V216" s="70"/>
      <c r="W216" s="70"/>
    </row>
    <row r="217" spans="11:23" ht="15" customHeight="1"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</row>
    <row r="218" spans="11:23" ht="15" customHeight="1"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</row>
    <row r="219" spans="11:23" ht="15" customHeight="1"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</row>
    <row r="220" spans="11:23" ht="15" customHeight="1"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</row>
    <row r="221" spans="11:23" ht="15" customHeight="1"/>
    <row r="222" spans="11:23" ht="15" customHeight="1"/>
    <row r="223" spans="11:23" ht="15" customHeight="1"/>
    <row r="224" spans="11:23" ht="15" customHeight="1"/>
    <row r="225" spans="2:18" ht="15" customHeight="1"/>
    <row r="226" spans="2:18" ht="15" customHeight="1"/>
    <row r="227" spans="2:18" ht="15" customHeight="1"/>
    <row r="228" spans="2:18" ht="15" customHeight="1"/>
    <row r="229" spans="2:18" ht="15" customHeight="1"/>
    <row r="230" spans="2:18" ht="15" customHeight="1"/>
    <row r="231" spans="2:18" ht="15" customHeight="1">
      <c r="B231" s="76" t="s">
        <v>292</v>
      </c>
    </row>
    <row r="232" spans="2:18" ht="15" customHeight="1">
      <c r="N232" s="70"/>
      <c r="O232" s="70"/>
      <c r="P232" s="70"/>
      <c r="Q232" s="70"/>
      <c r="R232" s="70"/>
    </row>
    <row r="233" spans="2:18" ht="15" customHeight="1">
      <c r="N233" s="70"/>
      <c r="O233" s="70"/>
      <c r="P233" s="70"/>
      <c r="Q233" s="70"/>
      <c r="R233" s="70"/>
    </row>
    <row r="234" spans="2:18" ht="15" customHeight="1">
      <c r="N234" s="70"/>
      <c r="O234" s="70"/>
      <c r="P234" s="70" t="s">
        <v>70</v>
      </c>
      <c r="Q234" s="70"/>
      <c r="R234" s="70"/>
    </row>
    <row r="235" spans="2:18" ht="15" customHeight="1">
      <c r="N235" s="70"/>
      <c r="O235" s="70"/>
      <c r="P235" s="70"/>
      <c r="Q235" s="70"/>
      <c r="R235" s="70"/>
    </row>
    <row r="236" spans="2:18" ht="15" customHeight="1">
      <c r="N236" s="70"/>
      <c r="O236" s="70"/>
      <c r="P236" s="70" t="s">
        <v>29</v>
      </c>
      <c r="Q236" s="70" t="s">
        <v>30</v>
      </c>
      <c r="R236" s="70"/>
    </row>
    <row r="237" spans="2:18" ht="15" customHeight="1">
      <c r="N237" s="70"/>
      <c r="O237" s="77" t="s">
        <v>6</v>
      </c>
      <c r="P237" s="81">
        <v>0</v>
      </c>
      <c r="Q237" s="82">
        <v>1</v>
      </c>
      <c r="R237" s="70"/>
    </row>
    <row r="238" spans="2:18" ht="15" customHeight="1">
      <c r="N238" s="70"/>
      <c r="O238" s="79" t="s">
        <v>7</v>
      </c>
      <c r="P238" s="83">
        <v>0.15384615384615385</v>
      </c>
      <c r="Q238" s="84">
        <v>0.84615384615384615</v>
      </c>
      <c r="R238" s="70"/>
    </row>
    <row r="239" spans="2:18" ht="15" customHeight="1">
      <c r="N239" s="70"/>
      <c r="O239" s="79" t="s">
        <v>8</v>
      </c>
      <c r="P239" s="83">
        <v>0</v>
      </c>
      <c r="Q239" s="84">
        <v>1</v>
      </c>
      <c r="R239" s="70"/>
    </row>
    <row r="240" spans="2:18" ht="15" customHeight="1">
      <c r="N240" s="70"/>
      <c r="O240" s="79" t="s">
        <v>9</v>
      </c>
      <c r="P240" s="83">
        <v>0.2105263157894737</v>
      </c>
      <c r="Q240" s="84">
        <v>0.78947368421052633</v>
      </c>
      <c r="R240" s="70"/>
    </row>
    <row r="241" spans="14:18" ht="15" customHeight="1">
      <c r="N241" s="70"/>
      <c r="O241" s="79" t="s">
        <v>10</v>
      </c>
      <c r="P241" s="83">
        <v>0.14285714285714288</v>
      </c>
      <c r="Q241" s="84">
        <v>0.8571428571428571</v>
      </c>
      <c r="R241" s="70"/>
    </row>
    <row r="242" spans="14:18" ht="15" customHeight="1">
      <c r="N242" s="70"/>
      <c r="O242" s="79" t="s">
        <v>11</v>
      </c>
      <c r="P242" s="83">
        <v>0.1081081081081081</v>
      </c>
      <c r="Q242" s="84">
        <v>0.89189189189189189</v>
      </c>
      <c r="R242" s="70"/>
    </row>
    <row r="243" spans="14:18" ht="15" customHeight="1">
      <c r="N243" s="70"/>
      <c r="O243" s="79" t="s">
        <v>12</v>
      </c>
      <c r="P243" s="83">
        <v>0.125</v>
      </c>
      <c r="Q243" s="84">
        <v>0.875</v>
      </c>
      <c r="R243" s="70"/>
    </row>
    <row r="244" spans="14:18" ht="15" customHeight="1">
      <c r="N244" s="70"/>
      <c r="O244" s="70"/>
      <c r="P244" s="70"/>
      <c r="Q244" s="70"/>
      <c r="R244" s="70"/>
    </row>
    <row r="245" spans="14:18" ht="15" customHeight="1"/>
    <row r="246" spans="14:18" ht="15" customHeight="1"/>
    <row r="247" spans="14:18" ht="15" customHeight="1"/>
    <row r="248" spans="14:18" ht="15" customHeight="1"/>
    <row r="249" spans="14:18" ht="15" customHeight="1"/>
    <row r="250" spans="14:18" ht="15" customHeight="1"/>
    <row r="251" spans="14:18" ht="15" customHeight="1"/>
    <row r="252" spans="14:18" ht="15" customHeight="1"/>
    <row r="253" spans="14:18" ht="15" customHeight="1"/>
    <row r="254" spans="14:18" ht="15" customHeight="1"/>
    <row r="255" spans="14:18" ht="15" customHeight="1"/>
    <row r="256" spans="14:18" ht="15" customHeight="1"/>
    <row r="257" spans="2:17" ht="15" customHeight="1">
      <c r="B257" s="76" t="s">
        <v>71</v>
      </c>
    </row>
    <row r="258" spans="2:17" ht="15" customHeight="1">
      <c r="B258" s="114" t="s">
        <v>293</v>
      </c>
    </row>
    <row r="259" spans="2:17" ht="15" customHeight="1"/>
    <row r="260" spans="2:17" ht="15" customHeight="1"/>
    <row r="261" spans="2:17" ht="15" customHeight="1">
      <c r="L261" s="70"/>
      <c r="M261" s="70"/>
      <c r="N261" s="70"/>
      <c r="O261" s="70"/>
      <c r="P261" s="70"/>
      <c r="Q261" s="70"/>
    </row>
    <row r="262" spans="2:17" ht="15" customHeight="1">
      <c r="L262" s="70"/>
      <c r="M262" s="70"/>
      <c r="N262" s="70" t="s">
        <v>72</v>
      </c>
      <c r="O262" s="70"/>
      <c r="P262" s="70"/>
      <c r="Q262" s="70"/>
    </row>
    <row r="263" spans="2:17" ht="15" customHeight="1">
      <c r="L263" s="70"/>
      <c r="M263" s="70"/>
      <c r="N263" s="70"/>
      <c r="O263" s="70"/>
      <c r="P263" s="70"/>
      <c r="Q263" s="70"/>
    </row>
    <row r="264" spans="2:17" ht="15" customHeight="1">
      <c r="L264" s="70"/>
      <c r="M264" s="70"/>
      <c r="N264" s="70" t="s">
        <v>73</v>
      </c>
      <c r="O264" s="70" t="s">
        <v>74</v>
      </c>
      <c r="P264" s="70" t="s">
        <v>36</v>
      </c>
      <c r="Q264" s="70"/>
    </row>
    <row r="265" spans="2:17" ht="15" customHeight="1">
      <c r="L265" s="70"/>
      <c r="M265" s="77" t="s">
        <v>6</v>
      </c>
      <c r="N265" s="81">
        <v>0</v>
      </c>
      <c r="O265" s="81">
        <v>0</v>
      </c>
      <c r="P265" s="82">
        <v>1</v>
      </c>
      <c r="Q265" s="70"/>
    </row>
    <row r="266" spans="2:17" ht="15" customHeight="1">
      <c r="L266" s="70"/>
      <c r="M266" s="79" t="s">
        <v>7</v>
      </c>
      <c r="N266" s="83">
        <v>0.57142857142857151</v>
      </c>
      <c r="O266" s="83">
        <v>0.14285714285714288</v>
      </c>
      <c r="P266" s="84">
        <v>0.28571428571428575</v>
      </c>
      <c r="Q266" s="70"/>
    </row>
    <row r="267" spans="2:17" ht="15" customHeight="1">
      <c r="L267" s="70"/>
      <c r="M267" s="79" t="s">
        <v>8</v>
      </c>
      <c r="N267" s="83">
        <v>0.5</v>
      </c>
      <c r="O267" s="83">
        <v>0</v>
      </c>
      <c r="P267" s="84">
        <v>0.5</v>
      </c>
      <c r="Q267" s="70"/>
    </row>
    <row r="268" spans="2:17" ht="15" customHeight="1">
      <c r="L268" s="70"/>
      <c r="M268" s="79" t="s">
        <v>9</v>
      </c>
      <c r="N268" s="83">
        <v>0</v>
      </c>
      <c r="O268" s="83">
        <v>0.5</v>
      </c>
      <c r="P268" s="84">
        <v>0.5</v>
      </c>
      <c r="Q268" s="70"/>
    </row>
    <row r="269" spans="2:17" ht="15" customHeight="1">
      <c r="L269" s="70"/>
      <c r="M269" s="79" t="s">
        <v>10</v>
      </c>
      <c r="N269" s="83">
        <v>0</v>
      </c>
      <c r="O269" s="83">
        <v>0</v>
      </c>
      <c r="P269" s="84">
        <v>1</v>
      </c>
      <c r="Q269" s="70"/>
    </row>
    <row r="270" spans="2:17" ht="15" customHeight="1">
      <c r="L270" s="70"/>
      <c r="M270" s="79" t="s">
        <v>11</v>
      </c>
      <c r="N270" s="83">
        <v>0.1</v>
      </c>
      <c r="O270" s="83">
        <v>0.6</v>
      </c>
      <c r="P270" s="84">
        <v>0.3</v>
      </c>
      <c r="Q270" s="70"/>
    </row>
    <row r="271" spans="2:17" ht="15" customHeight="1">
      <c r="L271" s="70"/>
      <c r="M271" s="79" t="s">
        <v>12</v>
      </c>
      <c r="N271" s="83">
        <v>0</v>
      </c>
      <c r="O271" s="83">
        <v>1</v>
      </c>
      <c r="P271" s="84">
        <v>0</v>
      </c>
      <c r="Q271" s="70"/>
    </row>
    <row r="272" spans="2:17" ht="15" customHeight="1">
      <c r="L272" s="70"/>
      <c r="M272" s="70"/>
      <c r="N272" s="70"/>
      <c r="O272" s="70"/>
      <c r="P272" s="70"/>
      <c r="Q272" s="70"/>
    </row>
    <row r="273" spans="2:17" ht="15" customHeight="1"/>
    <row r="274" spans="2:17" ht="15" customHeight="1"/>
    <row r="275" spans="2:17" ht="15" customHeight="1"/>
    <row r="276" spans="2:17" ht="15" customHeight="1"/>
    <row r="277" spans="2:17" ht="15" customHeight="1"/>
    <row r="278" spans="2:17" ht="15" customHeight="1"/>
    <row r="279" spans="2:17" ht="15" customHeight="1">
      <c r="B279" s="76" t="s">
        <v>294</v>
      </c>
    </row>
    <row r="280" spans="2:17" ht="15" customHeight="1"/>
    <row r="281" spans="2:17" ht="15" customHeight="1">
      <c r="N281" s="70"/>
      <c r="O281" s="70"/>
      <c r="P281" s="70"/>
      <c r="Q281" s="70"/>
    </row>
    <row r="282" spans="2:17" ht="15" customHeight="1">
      <c r="N282" s="70"/>
      <c r="O282" s="70"/>
      <c r="P282" s="70"/>
      <c r="Q282" s="70"/>
    </row>
    <row r="283" spans="2:17" ht="15" customHeight="1">
      <c r="N283" s="70"/>
      <c r="O283" s="70" t="s">
        <v>76</v>
      </c>
      <c r="P283" s="70"/>
      <c r="Q283" s="70"/>
    </row>
    <row r="284" spans="2:17" ht="15" customHeight="1">
      <c r="N284" s="70"/>
      <c r="O284" s="70"/>
      <c r="P284" s="70"/>
      <c r="Q284" s="70"/>
    </row>
    <row r="285" spans="2:17" ht="15" customHeight="1">
      <c r="N285" s="70"/>
      <c r="O285" s="70" t="s">
        <v>78</v>
      </c>
      <c r="P285" s="70" t="s">
        <v>79</v>
      </c>
      <c r="Q285" s="70"/>
    </row>
    <row r="286" spans="2:17" ht="15" customHeight="1">
      <c r="N286" s="77" t="s">
        <v>6</v>
      </c>
      <c r="O286" s="81">
        <v>0.28571428571428575</v>
      </c>
      <c r="P286" s="81">
        <v>0.7142857142857143</v>
      </c>
      <c r="Q286" s="70"/>
    </row>
    <row r="287" spans="2:17" ht="15" customHeight="1">
      <c r="N287" s="79" t="s">
        <v>7</v>
      </c>
      <c r="O287" s="83">
        <v>3.8461538461538464E-2</v>
      </c>
      <c r="P287" s="83">
        <v>0.96153846153846156</v>
      </c>
      <c r="Q287" s="70"/>
    </row>
    <row r="288" spans="2:17" ht="15" customHeight="1">
      <c r="N288" s="79" t="s">
        <v>8</v>
      </c>
      <c r="O288" s="83">
        <v>7.6923076923076927E-2</v>
      </c>
      <c r="P288" s="83">
        <v>0.92307692307692302</v>
      </c>
      <c r="Q288" s="70"/>
    </row>
    <row r="289" spans="2:21" ht="15" customHeight="1">
      <c r="N289" s="79" t="s">
        <v>9</v>
      </c>
      <c r="O289" s="83">
        <v>0</v>
      </c>
      <c r="P289" s="83">
        <v>1</v>
      </c>
      <c r="Q289" s="70"/>
    </row>
    <row r="290" spans="2:21" ht="15" customHeight="1">
      <c r="N290" s="79" t="s">
        <v>10</v>
      </c>
      <c r="O290" s="83">
        <v>0.14285714285714288</v>
      </c>
      <c r="P290" s="83">
        <v>0.8571428571428571</v>
      </c>
      <c r="Q290" s="70"/>
    </row>
    <row r="291" spans="2:21" ht="15" customHeight="1">
      <c r="N291" s="79" t="s">
        <v>11</v>
      </c>
      <c r="O291" s="83">
        <v>0.10526315789473685</v>
      </c>
      <c r="P291" s="83">
        <v>0.89473684210526316</v>
      </c>
      <c r="Q291" s="70"/>
    </row>
    <row r="292" spans="2:21" ht="15" customHeight="1">
      <c r="N292" s="79" t="s">
        <v>12</v>
      </c>
      <c r="O292" s="83">
        <v>0</v>
      </c>
      <c r="P292" s="83">
        <v>1</v>
      </c>
      <c r="Q292" s="70"/>
    </row>
    <row r="293" spans="2:21" ht="15" customHeight="1">
      <c r="N293" s="70"/>
      <c r="O293" s="70"/>
      <c r="P293" s="70"/>
      <c r="Q293" s="70"/>
    </row>
    <row r="294" spans="2:21" ht="15" customHeight="1">
      <c r="N294" s="70"/>
      <c r="O294" s="70"/>
      <c r="P294" s="70"/>
      <c r="Q294" s="70"/>
    </row>
    <row r="295" spans="2:21" ht="15" customHeight="1">
      <c r="N295" s="70"/>
      <c r="O295" s="70"/>
      <c r="P295" s="70"/>
      <c r="Q295" s="70"/>
    </row>
    <row r="296" spans="2:21" ht="15" customHeight="1"/>
    <row r="297" spans="2:21" ht="15" customHeight="1"/>
    <row r="298" spans="2:21" ht="15" customHeight="1"/>
    <row r="299" spans="2:21" ht="15" customHeight="1"/>
    <row r="300" spans="2:21" ht="15" customHeight="1"/>
    <row r="301" spans="2:21" ht="15" customHeight="1">
      <c r="B301" s="76" t="s">
        <v>295</v>
      </c>
    </row>
    <row r="302" spans="2:21" ht="15" customHeight="1"/>
    <row r="303" spans="2:21" ht="15" customHeight="1">
      <c r="N303" s="70"/>
      <c r="O303" s="70"/>
      <c r="P303" s="70"/>
      <c r="Q303" s="70"/>
      <c r="R303" s="70"/>
      <c r="S303" s="70"/>
      <c r="T303" s="70"/>
      <c r="U303" s="70"/>
    </row>
    <row r="304" spans="2:21" ht="15" customHeight="1">
      <c r="N304" s="70"/>
      <c r="O304" s="70" t="s">
        <v>77</v>
      </c>
      <c r="P304" s="70"/>
      <c r="Q304" s="70"/>
      <c r="R304" s="70"/>
      <c r="S304" s="70"/>
      <c r="T304" s="70"/>
      <c r="U304" s="70"/>
    </row>
    <row r="305" spans="14:21" ht="15" customHeight="1">
      <c r="N305" s="70"/>
      <c r="O305" s="70"/>
      <c r="P305" s="70"/>
      <c r="Q305" s="70"/>
      <c r="R305" s="70"/>
      <c r="S305" s="70"/>
      <c r="T305" s="70"/>
      <c r="U305" s="70"/>
    </row>
    <row r="306" spans="14:21" ht="15" customHeight="1">
      <c r="N306" s="70"/>
      <c r="O306" s="70" t="s">
        <v>80</v>
      </c>
      <c r="P306" s="70" t="s">
        <v>81</v>
      </c>
      <c r="Q306" s="70" t="s">
        <v>82</v>
      </c>
      <c r="R306" s="70" t="s">
        <v>83</v>
      </c>
      <c r="S306" s="70" t="s">
        <v>84</v>
      </c>
      <c r="T306" s="70" t="s">
        <v>85</v>
      </c>
      <c r="U306" s="70" t="s">
        <v>86</v>
      </c>
    </row>
    <row r="307" spans="14:21" ht="15" customHeight="1">
      <c r="N307" s="77" t="s">
        <v>6</v>
      </c>
      <c r="O307" s="81">
        <v>0.57142857142857151</v>
      </c>
      <c r="P307" s="81">
        <v>0.14285714285714288</v>
      </c>
      <c r="Q307" s="81">
        <v>0</v>
      </c>
      <c r="R307" s="81">
        <v>0</v>
      </c>
      <c r="S307" s="81">
        <v>0.28571428571428575</v>
      </c>
      <c r="T307" s="81">
        <v>0</v>
      </c>
      <c r="U307" s="82">
        <v>0</v>
      </c>
    </row>
    <row r="308" spans="14:21" ht="15" customHeight="1">
      <c r="N308" s="79" t="s">
        <v>7</v>
      </c>
      <c r="O308" s="83">
        <v>0.84615384615384615</v>
      </c>
      <c r="P308" s="83">
        <v>3.8461538461538464E-2</v>
      </c>
      <c r="Q308" s="83">
        <v>0</v>
      </c>
      <c r="R308" s="83">
        <v>0</v>
      </c>
      <c r="S308" s="83">
        <v>7.6923076923076927E-2</v>
      </c>
      <c r="T308" s="83">
        <v>0</v>
      </c>
      <c r="U308" s="84">
        <v>3.8461538461538464E-2</v>
      </c>
    </row>
    <row r="309" spans="14:21" ht="15" customHeight="1">
      <c r="N309" s="79" t="s">
        <v>8</v>
      </c>
      <c r="O309" s="83">
        <v>0.76923076923076916</v>
      </c>
      <c r="P309" s="83">
        <v>0</v>
      </c>
      <c r="Q309" s="83">
        <v>0</v>
      </c>
      <c r="R309" s="83">
        <v>0</v>
      </c>
      <c r="S309" s="83">
        <v>0.23076923076923075</v>
      </c>
      <c r="T309" s="83">
        <v>0</v>
      </c>
      <c r="U309" s="84">
        <v>0</v>
      </c>
    </row>
    <row r="310" spans="14:21" ht="15" customHeight="1">
      <c r="N310" s="79" t="s">
        <v>9</v>
      </c>
      <c r="O310" s="83">
        <v>0.68421052631578949</v>
      </c>
      <c r="P310" s="83">
        <v>5.2631578947368425E-2</v>
      </c>
      <c r="Q310" s="83">
        <v>5.2631578947368425E-2</v>
      </c>
      <c r="R310" s="83">
        <v>0</v>
      </c>
      <c r="S310" s="83">
        <v>0.15789473684210525</v>
      </c>
      <c r="T310" s="83">
        <v>0</v>
      </c>
      <c r="U310" s="84">
        <v>5.2631578947368425E-2</v>
      </c>
    </row>
    <row r="311" spans="14:21" ht="15" customHeight="1">
      <c r="N311" s="79" t="s">
        <v>10</v>
      </c>
      <c r="O311" s="83">
        <v>0.8571428571428571</v>
      </c>
      <c r="P311" s="83">
        <v>0</v>
      </c>
      <c r="Q311" s="83">
        <v>0</v>
      </c>
      <c r="R311" s="83">
        <v>0</v>
      </c>
      <c r="S311" s="83">
        <v>0</v>
      </c>
      <c r="T311" s="83">
        <v>0.14285714285714288</v>
      </c>
      <c r="U311" s="84">
        <v>0</v>
      </c>
    </row>
    <row r="312" spans="14:21" ht="15" customHeight="1">
      <c r="N312" s="79" t="s">
        <v>11</v>
      </c>
      <c r="O312" s="83">
        <v>0.76315789473684204</v>
      </c>
      <c r="P312" s="83">
        <v>5.2631578947368425E-2</v>
      </c>
      <c r="Q312" s="83">
        <v>2.6315789473684213E-2</v>
      </c>
      <c r="R312" s="83">
        <v>2.6315789473684213E-2</v>
      </c>
      <c r="S312" s="83">
        <v>2.6315789473684213E-2</v>
      </c>
      <c r="T312" s="83">
        <v>0.10526315789473685</v>
      </c>
      <c r="U312" s="84">
        <v>0</v>
      </c>
    </row>
    <row r="313" spans="14:21" ht="15" customHeight="1">
      <c r="N313" s="79" t="s">
        <v>12</v>
      </c>
      <c r="O313" s="83">
        <v>0.625</v>
      </c>
      <c r="P313" s="83">
        <v>0.125</v>
      </c>
      <c r="Q313" s="83">
        <v>0</v>
      </c>
      <c r="R313" s="83">
        <v>0.125</v>
      </c>
      <c r="S313" s="83">
        <v>0.125</v>
      </c>
      <c r="T313" s="83">
        <v>0</v>
      </c>
      <c r="U313" s="84">
        <v>0</v>
      </c>
    </row>
    <row r="314" spans="14:21" ht="15" customHeight="1">
      <c r="N314" s="70"/>
      <c r="O314" s="70"/>
      <c r="P314" s="70"/>
      <c r="Q314" s="70"/>
      <c r="R314" s="70"/>
      <c r="S314" s="70"/>
      <c r="T314" s="70"/>
      <c r="U314" s="70"/>
    </row>
    <row r="315" spans="14:21" ht="15" customHeight="1"/>
    <row r="316" spans="14:21" ht="15" customHeight="1"/>
    <row r="317" spans="14:21" ht="15" customHeight="1"/>
    <row r="318" spans="14:21" ht="15" customHeight="1"/>
    <row r="319" spans="14:21" ht="15" customHeight="1"/>
    <row r="320" spans="14:21" ht="15" customHeight="1"/>
    <row r="321" spans="2:23" ht="15" customHeight="1"/>
    <row r="322" spans="2:23" ht="15" customHeight="1"/>
    <row r="323" spans="2:23" ht="15" customHeight="1">
      <c r="B323" s="76" t="s">
        <v>296</v>
      </c>
    </row>
    <row r="324" spans="2:23" ht="15" customHeight="1">
      <c r="N324" s="70"/>
      <c r="O324" s="70"/>
      <c r="P324" s="70"/>
      <c r="Q324" s="70"/>
      <c r="R324" s="70"/>
      <c r="S324" s="70"/>
      <c r="T324" s="70"/>
      <c r="U324" s="70"/>
      <c r="V324" s="70"/>
      <c r="W324" s="70"/>
    </row>
    <row r="325" spans="2:23" ht="15" customHeight="1">
      <c r="N325" s="70"/>
      <c r="O325" s="70"/>
      <c r="P325" s="70" t="s">
        <v>88</v>
      </c>
      <c r="Q325" s="70"/>
      <c r="R325" s="70"/>
      <c r="S325" s="70"/>
      <c r="T325" s="70"/>
      <c r="U325" s="70"/>
      <c r="V325" s="70"/>
      <c r="W325" s="70"/>
    </row>
    <row r="326" spans="2:23" ht="15" customHeight="1">
      <c r="N326" s="70"/>
      <c r="O326" s="70"/>
      <c r="P326" s="70"/>
      <c r="Q326" s="70"/>
      <c r="R326" s="70"/>
      <c r="S326" s="70"/>
      <c r="T326" s="70"/>
      <c r="U326" s="70"/>
      <c r="V326" s="70"/>
      <c r="W326" s="70"/>
    </row>
    <row r="327" spans="2:23" ht="15" customHeight="1">
      <c r="N327" s="70"/>
      <c r="O327" s="70"/>
      <c r="P327" s="70" t="s">
        <v>89</v>
      </c>
      <c r="Q327" s="70" t="s">
        <v>90</v>
      </c>
      <c r="R327" s="70" t="s">
        <v>91</v>
      </c>
      <c r="S327" s="70" t="s">
        <v>92</v>
      </c>
      <c r="T327" s="70" t="s">
        <v>93</v>
      </c>
      <c r="U327" s="70" t="s">
        <v>94</v>
      </c>
      <c r="V327" s="70" t="s">
        <v>95</v>
      </c>
      <c r="W327" s="70" t="s">
        <v>96</v>
      </c>
    </row>
    <row r="328" spans="2:23" ht="15" customHeight="1">
      <c r="N328" s="70"/>
      <c r="O328" s="77" t="s">
        <v>6</v>
      </c>
      <c r="P328" s="81">
        <v>0</v>
      </c>
      <c r="Q328" s="81">
        <v>0</v>
      </c>
      <c r="R328" s="81">
        <v>0</v>
      </c>
      <c r="S328" s="81">
        <v>0.14285714285714288</v>
      </c>
      <c r="T328" s="81">
        <v>0.14285714285714288</v>
      </c>
      <c r="U328" s="81">
        <v>0.42857142857142855</v>
      </c>
      <c r="V328" s="81">
        <v>0.28571428571428575</v>
      </c>
      <c r="W328" s="82">
        <v>0</v>
      </c>
    </row>
    <row r="329" spans="2:23" ht="15" customHeight="1">
      <c r="N329" s="70"/>
      <c r="O329" s="79" t="s">
        <v>7</v>
      </c>
      <c r="P329" s="83">
        <v>0.11538461538461538</v>
      </c>
      <c r="Q329" s="83">
        <v>3.8461538461538464E-2</v>
      </c>
      <c r="R329" s="83">
        <v>3.8461538461538464E-2</v>
      </c>
      <c r="S329" s="83">
        <v>0.15384615384615385</v>
      </c>
      <c r="T329" s="83">
        <v>0.19230769230769229</v>
      </c>
      <c r="U329" s="83">
        <v>0.30769230769230771</v>
      </c>
      <c r="V329" s="83">
        <v>3.8461538461538464E-2</v>
      </c>
      <c r="W329" s="84">
        <v>0.11538461538461538</v>
      </c>
    </row>
    <row r="330" spans="2:23" ht="15" customHeight="1">
      <c r="N330" s="70"/>
      <c r="O330" s="79" t="s">
        <v>8</v>
      </c>
      <c r="P330" s="83">
        <v>0</v>
      </c>
      <c r="Q330" s="83">
        <v>0</v>
      </c>
      <c r="R330" s="83">
        <v>0</v>
      </c>
      <c r="S330" s="83">
        <v>8.3333333333333343E-2</v>
      </c>
      <c r="T330" s="83">
        <v>0.25</v>
      </c>
      <c r="U330" s="83">
        <v>0.58333333333333337</v>
      </c>
      <c r="V330" s="83">
        <v>8.3333333333333343E-2</v>
      </c>
      <c r="W330" s="84">
        <v>0</v>
      </c>
    </row>
    <row r="331" spans="2:23" ht="15" customHeight="1">
      <c r="N331" s="70"/>
      <c r="O331" s="79" t="s">
        <v>9</v>
      </c>
      <c r="P331" s="83">
        <v>0</v>
      </c>
      <c r="Q331" s="83">
        <v>5.2631578947368425E-2</v>
      </c>
      <c r="R331" s="83">
        <v>0.10526315789473685</v>
      </c>
      <c r="S331" s="83">
        <v>0.36842105263157898</v>
      </c>
      <c r="T331" s="83">
        <v>0.15789473684210525</v>
      </c>
      <c r="U331" s="83">
        <v>0.2105263157894737</v>
      </c>
      <c r="V331" s="83">
        <v>5.2631578947368425E-2</v>
      </c>
      <c r="W331" s="84">
        <v>5.2631578947368425E-2</v>
      </c>
    </row>
    <row r="332" spans="2:23" ht="15" customHeight="1">
      <c r="N332" s="70"/>
      <c r="O332" s="79" t="s">
        <v>10</v>
      </c>
      <c r="P332" s="83">
        <v>0.14285714285714288</v>
      </c>
      <c r="Q332" s="83">
        <v>0</v>
      </c>
      <c r="R332" s="83">
        <v>0</v>
      </c>
      <c r="S332" s="83">
        <v>0</v>
      </c>
      <c r="T332" s="83">
        <v>0.14285714285714288</v>
      </c>
      <c r="U332" s="83">
        <v>0.28571428571428575</v>
      </c>
      <c r="V332" s="83">
        <v>0.42857142857142855</v>
      </c>
      <c r="W332" s="84">
        <v>0</v>
      </c>
    </row>
    <row r="333" spans="2:23" ht="15" customHeight="1">
      <c r="N333" s="70"/>
      <c r="O333" s="79" t="s">
        <v>11</v>
      </c>
      <c r="P333" s="83">
        <v>5.405405405405405E-2</v>
      </c>
      <c r="Q333" s="83">
        <v>8.1081081081081086E-2</v>
      </c>
      <c r="R333" s="83">
        <v>2.7027027027027025E-2</v>
      </c>
      <c r="S333" s="83">
        <v>0.1081081081081081</v>
      </c>
      <c r="T333" s="83">
        <v>0.2162162162162162</v>
      </c>
      <c r="U333" s="83">
        <v>0.27027027027027029</v>
      </c>
      <c r="V333" s="83">
        <v>0.13513513513513514</v>
      </c>
      <c r="W333" s="84">
        <v>0.1081081081081081</v>
      </c>
    </row>
    <row r="334" spans="2:23" ht="15" customHeight="1">
      <c r="N334" s="70"/>
      <c r="O334" s="79" t="s">
        <v>12</v>
      </c>
      <c r="P334" s="83">
        <v>0</v>
      </c>
      <c r="Q334" s="83">
        <v>0.125</v>
      </c>
      <c r="R334" s="83">
        <v>0</v>
      </c>
      <c r="S334" s="83">
        <v>0</v>
      </c>
      <c r="T334" s="83">
        <v>0.375</v>
      </c>
      <c r="U334" s="83">
        <v>0.25</v>
      </c>
      <c r="V334" s="83">
        <v>0.125</v>
      </c>
      <c r="W334" s="84">
        <v>0.125</v>
      </c>
    </row>
    <row r="335" spans="2:23" ht="15" customHeight="1">
      <c r="N335" s="70"/>
      <c r="O335" s="70"/>
      <c r="P335" s="70"/>
      <c r="Q335" s="70"/>
      <c r="R335" s="70"/>
      <c r="S335" s="70"/>
      <c r="T335" s="70"/>
      <c r="U335" s="70"/>
      <c r="V335" s="70"/>
      <c r="W335" s="70"/>
    </row>
    <row r="336" spans="2:23" ht="15" customHeight="1">
      <c r="N336" s="70"/>
      <c r="O336" s="70"/>
      <c r="P336" s="70"/>
      <c r="Q336" s="70"/>
      <c r="R336" s="70"/>
      <c r="S336" s="70"/>
      <c r="T336" s="70"/>
      <c r="U336" s="70"/>
      <c r="V336" s="70"/>
      <c r="W336" s="70"/>
    </row>
    <row r="337" spans="2:20" ht="15" customHeight="1"/>
    <row r="338" spans="2:20" ht="15" customHeight="1"/>
    <row r="339" spans="2:20" ht="15" customHeight="1"/>
    <row r="340" spans="2:20" ht="15" customHeight="1"/>
    <row r="341" spans="2:20" ht="15" customHeight="1"/>
    <row r="342" spans="2:20" ht="15" customHeight="1"/>
    <row r="343" spans="2:20" ht="15" customHeight="1"/>
    <row r="344" spans="2:20" ht="15" customHeight="1"/>
    <row r="345" spans="2:20" ht="15" customHeight="1"/>
    <row r="346" spans="2:20" ht="15" customHeight="1"/>
    <row r="347" spans="2:20" ht="15" customHeight="1"/>
    <row r="348" spans="2:20" ht="15" customHeight="1"/>
    <row r="349" spans="2:20" ht="15" customHeight="1">
      <c r="B349" s="76" t="s">
        <v>97</v>
      </c>
    </row>
    <row r="350" spans="2:20" ht="15" customHeight="1"/>
    <row r="351" spans="2:20" ht="15" customHeight="1">
      <c r="N351" s="70"/>
      <c r="O351" s="70"/>
      <c r="P351" s="70"/>
      <c r="Q351" s="70"/>
      <c r="R351" s="70"/>
      <c r="S351" s="70"/>
      <c r="T351" s="70"/>
    </row>
    <row r="352" spans="2:20" ht="15" customHeight="1">
      <c r="N352" s="70"/>
      <c r="O352" s="70" t="s">
        <v>98</v>
      </c>
      <c r="P352" s="70"/>
      <c r="Q352" s="70"/>
      <c r="R352" s="70"/>
      <c r="S352" s="70"/>
      <c r="T352" s="70"/>
    </row>
    <row r="353" spans="14:20" ht="15" customHeight="1">
      <c r="N353" s="70"/>
      <c r="O353" s="70"/>
      <c r="P353" s="70"/>
      <c r="Q353" s="70"/>
      <c r="R353" s="70"/>
      <c r="S353" s="70"/>
      <c r="T353" s="70"/>
    </row>
    <row r="354" spans="14:20" ht="15" customHeight="1">
      <c r="N354" s="70"/>
      <c r="O354" s="70" t="s">
        <v>99</v>
      </c>
      <c r="P354" s="70" t="s">
        <v>100</v>
      </c>
      <c r="Q354" s="70" t="s">
        <v>101</v>
      </c>
      <c r="R354" s="70" t="s">
        <v>102</v>
      </c>
      <c r="S354" s="70" t="s">
        <v>103</v>
      </c>
      <c r="T354" s="70" t="s">
        <v>104</v>
      </c>
    </row>
    <row r="355" spans="14:20" ht="15" customHeight="1">
      <c r="N355" s="77" t="s">
        <v>6</v>
      </c>
      <c r="O355" s="81">
        <v>0.14285714285714288</v>
      </c>
      <c r="P355" s="81">
        <v>0</v>
      </c>
      <c r="Q355" s="81">
        <v>0</v>
      </c>
      <c r="R355" s="81">
        <v>0.28571428571428575</v>
      </c>
      <c r="S355" s="81">
        <v>0</v>
      </c>
      <c r="T355" s="82">
        <v>0.57142857142857151</v>
      </c>
    </row>
    <row r="356" spans="14:20" ht="15" customHeight="1">
      <c r="N356" s="79" t="s">
        <v>7</v>
      </c>
      <c r="O356" s="83">
        <v>0.11538461538461538</v>
      </c>
      <c r="P356" s="83">
        <v>0.30769230769230771</v>
      </c>
      <c r="Q356" s="83">
        <v>0.11538461538461538</v>
      </c>
      <c r="R356" s="83">
        <v>7.6923076923076927E-2</v>
      </c>
      <c r="S356" s="83">
        <v>3.8461538461538464E-2</v>
      </c>
      <c r="T356" s="84">
        <v>0.34615384615384615</v>
      </c>
    </row>
    <row r="357" spans="14:20" ht="15" customHeight="1">
      <c r="N357" s="79" t="s">
        <v>8</v>
      </c>
      <c r="O357" s="83">
        <v>0.15384615384615385</v>
      </c>
      <c r="P357" s="83">
        <v>0.30769230769230771</v>
      </c>
      <c r="Q357" s="83">
        <v>0.23076923076923075</v>
      </c>
      <c r="R357" s="83">
        <v>0</v>
      </c>
      <c r="S357" s="83">
        <v>7.6923076923076927E-2</v>
      </c>
      <c r="T357" s="84">
        <v>0.23076923076923075</v>
      </c>
    </row>
    <row r="358" spans="14:20" ht="15" customHeight="1">
      <c r="N358" s="79" t="s">
        <v>9</v>
      </c>
      <c r="O358" s="83">
        <v>0.26315789473684209</v>
      </c>
      <c r="P358" s="83">
        <v>0.2105263157894737</v>
      </c>
      <c r="Q358" s="83">
        <v>0.15789473684210525</v>
      </c>
      <c r="R358" s="83">
        <v>5.2631578947368425E-2</v>
      </c>
      <c r="S358" s="83">
        <v>0.10526315789473685</v>
      </c>
      <c r="T358" s="84">
        <v>0.2105263157894737</v>
      </c>
    </row>
    <row r="359" spans="14:20" ht="15" customHeight="1">
      <c r="N359" s="79" t="s">
        <v>10</v>
      </c>
      <c r="O359" s="83">
        <v>0.28571428571428575</v>
      </c>
      <c r="P359" s="83">
        <v>0</v>
      </c>
      <c r="Q359" s="83">
        <v>0</v>
      </c>
      <c r="R359" s="83">
        <v>0</v>
      </c>
      <c r="S359" s="83">
        <v>0</v>
      </c>
      <c r="T359" s="84">
        <v>0.7142857142857143</v>
      </c>
    </row>
    <row r="360" spans="14:20" ht="15" customHeight="1">
      <c r="N360" s="79" t="s">
        <v>11</v>
      </c>
      <c r="O360" s="83">
        <v>0.1891891891891892</v>
      </c>
      <c r="P360" s="83">
        <v>0.16216216216216217</v>
      </c>
      <c r="Q360" s="83">
        <v>8.1081081081081086E-2</v>
      </c>
      <c r="R360" s="83">
        <v>0.1081081081081081</v>
      </c>
      <c r="S360" s="83">
        <v>8.1081081081081086E-2</v>
      </c>
      <c r="T360" s="84">
        <v>0.3783783783783784</v>
      </c>
    </row>
    <row r="361" spans="14:20" ht="15" customHeight="1">
      <c r="N361" s="79" t="s">
        <v>12</v>
      </c>
      <c r="O361" s="83">
        <v>0.125</v>
      </c>
      <c r="P361" s="83">
        <v>0.25</v>
      </c>
      <c r="Q361" s="83">
        <v>0.125</v>
      </c>
      <c r="R361" s="83">
        <v>0.375</v>
      </c>
      <c r="S361" s="83">
        <v>0</v>
      </c>
      <c r="T361" s="84">
        <v>0.125</v>
      </c>
    </row>
    <row r="362" spans="14:20" ht="15" customHeight="1">
      <c r="N362" s="70"/>
      <c r="O362" s="70"/>
      <c r="P362" s="70"/>
      <c r="Q362" s="70"/>
      <c r="R362" s="70"/>
      <c r="S362" s="70"/>
      <c r="T362" s="70"/>
    </row>
    <row r="363" spans="14:20" ht="15" customHeight="1"/>
    <row r="364" spans="14:20" ht="15" customHeight="1"/>
    <row r="365" spans="14:20" ht="15" customHeight="1"/>
    <row r="366" spans="14:20" ht="15" customHeight="1"/>
    <row r="367" spans="14:20" ht="15" customHeight="1"/>
    <row r="368" spans="14:20" ht="15" customHeight="1"/>
    <row r="369" spans="2:24" ht="15" customHeight="1"/>
    <row r="370" spans="2:24" ht="15" customHeight="1"/>
    <row r="371" spans="2:24" ht="15" customHeight="1"/>
    <row r="372" spans="2:24" ht="15" customHeight="1"/>
    <row r="373" spans="2:24" ht="15" customHeight="1"/>
    <row r="374" spans="2:24" ht="15" customHeight="1"/>
    <row r="375" spans="2:24" ht="15" customHeight="1">
      <c r="B375" s="76" t="s">
        <v>105</v>
      </c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</row>
    <row r="376" spans="2:24" ht="15" customHeight="1"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</row>
    <row r="377" spans="2:24" ht="15" customHeight="1"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</row>
    <row r="378" spans="2:24" ht="15" customHeight="1"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</row>
    <row r="379" spans="2:24" ht="15" customHeight="1"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</row>
    <row r="380" spans="2:24" ht="15" customHeight="1">
      <c r="K380" s="70"/>
      <c r="L380" s="70"/>
      <c r="M380" s="70"/>
      <c r="N380" s="70"/>
      <c r="O380" s="70" t="s">
        <v>106</v>
      </c>
      <c r="P380" s="70" t="s">
        <v>107</v>
      </c>
      <c r="Q380" s="70" t="s">
        <v>108</v>
      </c>
      <c r="R380" s="70" t="s">
        <v>109</v>
      </c>
      <c r="S380" s="70" t="s">
        <v>110</v>
      </c>
      <c r="T380" s="70" t="s">
        <v>111</v>
      </c>
      <c r="U380" s="70" t="s">
        <v>112</v>
      </c>
      <c r="V380" s="70" t="s">
        <v>113</v>
      </c>
      <c r="W380" s="70" t="s">
        <v>114</v>
      </c>
      <c r="X380" s="70"/>
    </row>
    <row r="381" spans="2:24" ht="15" customHeight="1">
      <c r="K381" s="70"/>
      <c r="L381" s="70"/>
      <c r="M381" s="70"/>
      <c r="N381" s="112" t="s">
        <v>6</v>
      </c>
      <c r="O381" s="113">
        <v>0.33333333333333331</v>
      </c>
      <c r="P381" s="113">
        <v>0</v>
      </c>
      <c r="Q381" s="113">
        <v>0</v>
      </c>
      <c r="R381" s="113">
        <v>0.1111111111111111</v>
      </c>
      <c r="S381" s="113">
        <v>0</v>
      </c>
      <c r="T381" s="113">
        <v>0</v>
      </c>
      <c r="U381" s="113">
        <v>0.55555555555555558</v>
      </c>
      <c r="V381" s="113">
        <v>0</v>
      </c>
      <c r="W381" s="113">
        <v>0</v>
      </c>
      <c r="X381" s="70"/>
    </row>
    <row r="382" spans="2:24" ht="15" customHeight="1">
      <c r="K382" s="70"/>
      <c r="L382" s="70"/>
      <c r="M382" s="70"/>
      <c r="N382" s="112" t="s">
        <v>7</v>
      </c>
      <c r="O382" s="113">
        <v>0.14814814814814814</v>
      </c>
      <c r="P382" s="113">
        <v>0.14814814814814814</v>
      </c>
      <c r="Q382" s="113">
        <v>0</v>
      </c>
      <c r="R382" s="113">
        <v>0</v>
      </c>
      <c r="S382" s="113">
        <v>0</v>
      </c>
      <c r="T382" s="113">
        <v>0</v>
      </c>
      <c r="U382" s="113">
        <v>0.62962962962962965</v>
      </c>
      <c r="V382" s="113">
        <v>0</v>
      </c>
      <c r="W382" s="113">
        <v>7.407407407407407E-2</v>
      </c>
      <c r="X382" s="70"/>
    </row>
    <row r="383" spans="2:24" ht="15" customHeight="1">
      <c r="K383" s="70"/>
      <c r="L383" s="70"/>
      <c r="M383" s="70"/>
      <c r="N383" s="112" t="s">
        <v>8</v>
      </c>
      <c r="O383" s="113">
        <v>0.15789473684210525</v>
      </c>
      <c r="P383" s="113">
        <v>0.15789473684210525</v>
      </c>
      <c r="Q383" s="113">
        <v>0</v>
      </c>
      <c r="R383" s="113">
        <v>5.2631578947368418E-2</v>
      </c>
      <c r="S383" s="113">
        <v>0</v>
      </c>
      <c r="T383" s="113">
        <v>5.2631578947368418E-2</v>
      </c>
      <c r="U383" s="113">
        <v>0.57894736842105265</v>
      </c>
      <c r="V383" s="113">
        <v>0</v>
      </c>
      <c r="W383" s="113">
        <v>0</v>
      </c>
      <c r="X383" s="70"/>
    </row>
    <row r="384" spans="2:24" ht="15" customHeight="1">
      <c r="K384" s="70"/>
      <c r="L384" s="70"/>
      <c r="M384" s="70"/>
      <c r="N384" s="112" t="s">
        <v>9</v>
      </c>
      <c r="O384" s="113">
        <v>0.13636363636363635</v>
      </c>
      <c r="P384" s="113">
        <v>4.5454545454545456E-2</v>
      </c>
      <c r="Q384" s="113">
        <v>4.5454545454545456E-2</v>
      </c>
      <c r="R384" s="113">
        <v>0</v>
      </c>
      <c r="S384" s="113">
        <v>0</v>
      </c>
      <c r="T384" s="113">
        <v>4.5454545454545456E-2</v>
      </c>
      <c r="U384" s="113">
        <v>0.72727272727272729</v>
      </c>
      <c r="V384" s="113">
        <v>0</v>
      </c>
      <c r="W384" s="113">
        <v>0</v>
      </c>
      <c r="X384" s="70"/>
    </row>
    <row r="385" spans="11:24" ht="15" customHeight="1">
      <c r="K385" s="70"/>
      <c r="L385" s="70"/>
      <c r="M385" s="70"/>
      <c r="N385" s="112" t="s">
        <v>10</v>
      </c>
      <c r="O385" s="113">
        <v>0</v>
      </c>
      <c r="P385" s="113">
        <v>0</v>
      </c>
      <c r="Q385" s="113">
        <v>0</v>
      </c>
      <c r="R385" s="113">
        <v>0</v>
      </c>
      <c r="S385" s="113">
        <v>0</v>
      </c>
      <c r="T385" s="113">
        <v>0</v>
      </c>
      <c r="U385" s="113">
        <v>0.7142857142857143</v>
      </c>
      <c r="V385" s="113">
        <v>0.14299999999999999</v>
      </c>
      <c r="W385" s="113">
        <v>0.14285714285714285</v>
      </c>
      <c r="X385" s="70"/>
    </row>
    <row r="386" spans="11:24" ht="15" customHeight="1">
      <c r="K386" s="70"/>
      <c r="L386" s="70"/>
      <c r="M386" s="70"/>
      <c r="N386" s="112" t="s">
        <v>11</v>
      </c>
      <c r="O386" s="113">
        <v>0.22448979591836735</v>
      </c>
      <c r="P386" s="113">
        <v>8.1632653061224483E-2</v>
      </c>
      <c r="Q386" s="113">
        <v>4.0816326530612242E-2</v>
      </c>
      <c r="R386" s="113">
        <v>4.0816326530612242E-2</v>
      </c>
      <c r="S386" s="113">
        <v>2.0500000000000001E-2</v>
      </c>
      <c r="T386" s="113">
        <v>0.14285714285714285</v>
      </c>
      <c r="U386" s="113">
        <v>0.42857142857142855</v>
      </c>
      <c r="V386" s="113">
        <v>0</v>
      </c>
      <c r="W386" s="113">
        <v>2.0408163265306121E-2</v>
      </c>
      <c r="X386" s="70"/>
    </row>
    <row r="387" spans="11:24" ht="15" customHeight="1"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</row>
    <row r="388" spans="11:24" ht="15" customHeight="1"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</row>
    <row r="389" spans="11:24" ht="15" customHeight="1"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</row>
    <row r="390" spans="11:24" ht="15" customHeight="1"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</row>
    <row r="391" spans="11:24" ht="15" customHeight="1"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</row>
    <row r="392" spans="11:24" ht="15" customHeight="1"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</row>
    <row r="393" spans="11:24" ht="15" customHeight="1"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</row>
    <row r="394" spans="11:24" ht="15" customHeight="1"/>
    <row r="395" spans="11:24" ht="15" customHeight="1"/>
    <row r="396" spans="11:24" ht="15" customHeight="1"/>
    <row r="397" spans="11:24" ht="15" customHeight="1"/>
    <row r="398" spans="11:24" ht="15" customHeight="1"/>
    <row r="399" spans="11:24" ht="15" customHeight="1"/>
    <row r="400" spans="11:24" ht="15" customHeight="1"/>
    <row r="401" spans="2:37" ht="15" customHeight="1"/>
    <row r="402" spans="2:37" ht="15" customHeight="1">
      <c r="B402" s="76" t="s">
        <v>117</v>
      </c>
    </row>
    <row r="403" spans="2:37" ht="15" customHeight="1"/>
    <row r="404" spans="2:37" ht="15" customHeight="1"/>
    <row r="405" spans="2:37" ht="15" customHeight="1"/>
    <row r="406" spans="2:37" ht="15" customHeight="1"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</row>
    <row r="407" spans="2:37" ht="15" customHeight="1">
      <c r="Q407" s="70"/>
      <c r="R407" s="70" t="s">
        <v>118</v>
      </c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</row>
    <row r="408" spans="2:37" ht="15" customHeight="1"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</row>
    <row r="409" spans="2:37" ht="15" customHeight="1">
      <c r="Q409" s="70"/>
      <c r="R409" s="70" t="s">
        <v>119</v>
      </c>
      <c r="S409" s="70" t="s">
        <v>122</v>
      </c>
      <c r="T409" s="70" t="s">
        <v>124</v>
      </c>
      <c r="U409" s="70" t="s">
        <v>125</v>
      </c>
      <c r="V409" s="70" t="s">
        <v>126</v>
      </c>
      <c r="W409" s="70" t="s">
        <v>127</v>
      </c>
      <c r="X409" s="70" t="s">
        <v>128</v>
      </c>
      <c r="Y409" s="70" t="s">
        <v>130</v>
      </c>
      <c r="Z409" s="70" t="s">
        <v>131</v>
      </c>
      <c r="AA409" s="70" t="s">
        <v>133</v>
      </c>
      <c r="AB409" s="70" t="s">
        <v>134</v>
      </c>
      <c r="AC409" s="70" t="s">
        <v>135</v>
      </c>
      <c r="AD409" s="70" t="s">
        <v>136</v>
      </c>
      <c r="AE409" s="70" t="s">
        <v>137</v>
      </c>
      <c r="AF409" s="70" t="s">
        <v>139</v>
      </c>
      <c r="AG409" s="70" t="s">
        <v>140</v>
      </c>
      <c r="AH409" s="70" t="s">
        <v>141</v>
      </c>
      <c r="AI409" s="70" t="s">
        <v>142</v>
      </c>
      <c r="AJ409" s="70" t="s">
        <v>144</v>
      </c>
      <c r="AK409" s="70" t="s">
        <v>145</v>
      </c>
    </row>
    <row r="410" spans="2:37" ht="15" customHeight="1">
      <c r="Q410" s="77" t="s">
        <v>6</v>
      </c>
      <c r="R410" s="81">
        <v>0</v>
      </c>
      <c r="S410" s="81">
        <v>0</v>
      </c>
      <c r="T410" s="81">
        <v>0</v>
      </c>
      <c r="U410" s="81">
        <v>0</v>
      </c>
      <c r="V410" s="81">
        <v>0</v>
      </c>
      <c r="W410" s="81">
        <v>0.28571428571428575</v>
      </c>
      <c r="X410" s="81">
        <v>0</v>
      </c>
      <c r="Y410" s="81">
        <v>0</v>
      </c>
      <c r="Z410" s="81">
        <v>0</v>
      </c>
      <c r="AA410" s="81">
        <v>0</v>
      </c>
      <c r="AB410" s="81">
        <v>0</v>
      </c>
      <c r="AC410" s="81">
        <v>0</v>
      </c>
      <c r="AD410" s="81">
        <v>0</v>
      </c>
      <c r="AE410" s="81">
        <v>0.42857142857142855</v>
      </c>
      <c r="AF410" s="81">
        <v>0</v>
      </c>
      <c r="AG410" s="81">
        <v>0</v>
      </c>
      <c r="AH410" s="81">
        <v>0.14285714285714288</v>
      </c>
      <c r="AI410" s="81">
        <v>0.14285714285714288</v>
      </c>
      <c r="AJ410" s="81">
        <v>0</v>
      </c>
      <c r="AK410" s="81">
        <v>0</v>
      </c>
    </row>
    <row r="411" spans="2:37" ht="15" customHeight="1">
      <c r="Q411" s="79" t="s">
        <v>7</v>
      </c>
      <c r="R411" s="83">
        <v>0</v>
      </c>
      <c r="S411" s="83">
        <v>3.8461538461538464E-2</v>
      </c>
      <c r="T411" s="83">
        <v>0</v>
      </c>
      <c r="U411" s="83">
        <v>3.8461538461538464E-2</v>
      </c>
      <c r="V411" s="83">
        <v>0.19230769230769229</v>
      </c>
      <c r="W411" s="83">
        <v>3.8461538461538464E-2</v>
      </c>
      <c r="X411" s="83">
        <v>0</v>
      </c>
      <c r="Y411" s="83">
        <v>0</v>
      </c>
      <c r="Z411" s="83">
        <v>0</v>
      </c>
      <c r="AA411" s="83">
        <v>0</v>
      </c>
      <c r="AB411" s="83">
        <v>3.8461538461538464E-2</v>
      </c>
      <c r="AC411" s="83">
        <v>0</v>
      </c>
      <c r="AD411" s="83">
        <v>3.8461538461538464E-2</v>
      </c>
      <c r="AE411" s="83">
        <v>0.26923076923076922</v>
      </c>
      <c r="AF411" s="83">
        <v>3.8461538461538464E-2</v>
      </c>
      <c r="AG411" s="83">
        <v>0.19230769230769229</v>
      </c>
      <c r="AH411" s="83">
        <v>0</v>
      </c>
      <c r="AI411" s="83">
        <v>7.6923076923076927E-2</v>
      </c>
      <c r="AJ411" s="83">
        <v>3.8461538461538464E-2</v>
      </c>
      <c r="AK411" s="83">
        <v>0</v>
      </c>
    </row>
    <row r="412" spans="2:37" ht="15" customHeight="1">
      <c r="Q412" s="79" t="s">
        <v>8</v>
      </c>
      <c r="R412" s="83">
        <v>0</v>
      </c>
      <c r="S412" s="83">
        <v>0</v>
      </c>
      <c r="T412" s="83">
        <v>0</v>
      </c>
      <c r="U412" s="83">
        <v>0</v>
      </c>
      <c r="V412" s="83">
        <v>7.6923076923076927E-2</v>
      </c>
      <c r="W412" s="83">
        <v>0</v>
      </c>
      <c r="X412" s="83">
        <v>0</v>
      </c>
      <c r="Y412" s="83">
        <v>0</v>
      </c>
      <c r="Z412" s="83">
        <v>0</v>
      </c>
      <c r="AA412" s="83">
        <v>0</v>
      </c>
      <c r="AB412" s="83">
        <v>0.15384615384615385</v>
      </c>
      <c r="AC412" s="83">
        <v>7.6923076923076927E-2</v>
      </c>
      <c r="AD412" s="83">
        <v>0</v>
      </c>
      <c r="AE412" s="83">
        <v>0.30769230769230771</v>
      </c>
      <c r="AF412" s="83">
        <v>7.6923076923076927E-2</v>
      </c>
      <c r="AG412" s="83">
        <v>0.15384615384615385</v>
      </c>
      <c r="AH412" s="83">
        <v>0</v>
      </c>
      <c r="AI412" s="83">
        <v>7.6923076923076927E-2</v>
      </c>
      <c r="AJ412" s="83">
        <v>0</v>
      </c>
      <c r="AK412" s="83">
        <v>7.6923076923076927E-2</v>
      </c>
    </row>
    <row r="413" spans="2:37" ht="15" customHeight="1">
      <c r="Q413" s="79" t="s">
        <v>9</v>
      </c>
      <c r="R413" s="83">
        <v>0</v>
      </c>
      <c r="S413" s="83">
        <v>5.2631578947368425E-2</v>
      </c>
      <c r="T413" s="83">
        <v>0</v>
      </c>
      <c r="U413" s="83">
        <v>0</v>
      </c>
      <c r="V413" s="83">
        <v>0.47368421052631582</v>
      </c>
      <c r="W413" s="83">
        <v>0</v>
      </c>
      <c r="X413" s="83">
        <v>0</v>
      </c>
      <c r="Y413" s="83">
        <v>0</v>
      </c>
      <c r="Z413" s="83">
        <v>0</v>
      </c>
      <c r="AA413" s="83">
        <v>0</v>
      </c>
      <c r="AB413" s="83">
        <v>0</v>
      </c>
      <c r="AC413" s="83">
        <v>5.2631578947368425E-2</v>
      </c>
      <c r="AD413" s="83">
        <v>5.2631578947368425E-2</v>
      </c>
      <c r="AE413" s="83">
        <v>5.2631578947368425E-2</v>
      </c>
      <c r="AF413" s="83">
        <v>0.10526315789473685</v>
      </c>
      <c r="AG413" s="83">
        <v>0.10526315789473685</v>
      </c>
      <c r="AH413" s="83">
        <v>0</v>
      </c>
      <c r="AI413" s="83">
        <v>5.2631578947368425E-2</v>
      </c>
      <c r="AJ413" s="83">
        <v>0</v>
      </c>
      <c r="AK413" s="83">
        <v>5.2631578947368425E-2</v>
      </c>
    </row>
    <row r="414" spans="2:37" ht="15" customHeight="1">
      <c r="Q414" s="79" t="s">
        <v>10</v>
      </c>
      <c r="R414" s="83">
        <v>0</v>
      </c>
      <c r="S414" s="83">
        <v>0.14285714285714288</v>
      </c>
      <c r="T414" s="83">
        <v>0</v>
      </c>
      <c r="U414" s="83">
        <v>0</v>
      </c>
      <c r="V414" s="83">
        <v>0.28571428571428575</v>
      </c>
      <c r="W414" s="83">
        <v>0</v>
      </c>
      <c r="X414" s="83">
        <v>0</v>
      </c>
      <c r="Y414" s="83">
        <v>0</v>
      </c>
      <c r="Z414" s="83">
        <v>0</v>
      </c>
      <c r="AA414" s="83">
        <v>0</v>
      </c>
      <c r="AB414" s="83">
        <v>0</v>
      </c>
      <c r="AC414" s="83">
        <v>0.14285714285714288</v>
      </c>
      <c r="AD414" s="83">
        <v>0.14285714285714288</v>
      </c>
      <c r="AE414" s="83">
        <v>0.14285714285714288</v>
      </c>
      <c r="AF414" s="83">
        <v>0</v>
      </c>
      <c r="AG414" s="83">
        <v>0.14285714285714288</v>
      </c>
      <c r="AH414" s="83">
        <v>0</v>
      </c>
      <c r="AI414" s="83">
        <v>0</v>
      </c>
      <c r="AJ414" s="83">
        <v>0</v>
      </c>
      <c r="AK414" s="83">
        <v>0</v>
      </c>
    </row>
    <row r="415" spans="2:37" ht="15" customHeight="1">
      <c r="Q415" s="79" t="s">
        <v>11</v>
      </c>
      <c r="R415" s="83">
        <v>2.6315789473684213E-2</v>
      </c>
      <c r="S415" s="83">
        <v>7.8947368421052627E-2</v>
      </c>
      <c r="T415" s="83">
        <v>7.8947368421052627E-2</v>
      </c>
      <c r="U415" s="83">
        <v>2.6315789473684213E-2</v>
      </c>
      <c r="V415" s="83">
        <v>0.2105263157894737</v>
      </c>
      <c r="W415" s="83">
        <v>0.2105263157894737</v>
      </c>
      <c r="X415" s="83">
        <v>0</v>
      </c>
      <c r="Y415" s="83">
        <v>2.6315789473684213E-2</v>
      </c>
      <c r="Z415" s="83">
        <v>2.6315789473684213E-2</v>
      </c>
      <c r="AA415" s="83">
        <v>7.8947368421052627E-2</v>
      </c>
      <c r="AB415" s="83">
        <v>0</v>
      </c>
      <c r="AC415" s="83">
        <v>0</v>
      </c>
      <c r="AD415" s="83">
        <v>5.2631578947368425E-2</v>
      </c>
      <c r="AE415" s="83">
        <v>0</v>
      </c>
      <c r="AF415" s="83">
        <v>0</v>
      </c>
      <c r="AG415" s="83">
        <v>7.8947368421052627E-2</v>
      </c>
      <c r="AH415" s="83">
        <v>2.6315789473684213E-2</v>
      </c>
      <c r="AI415" s="83">
        <v>7.8947368421052627E-2</v>
      </c>
      <c r="AJ415" s="83">
        <v>0</v>
      </c>
      <c r="AK415" s="83">
        <v>0</v>
      </c>
    </row>
    <row r="416" spans="2:37" ht="15" customHeight="1">
      <c r="Q416" s="79" t="s">
        <v>12</v>
      </c>
      <c r="R416" s="83">
        <v>0</v>
      </c>
      <c r="S416" s="83">
        <v>0.125</v>
      </c>
      <c r="T416" s="83">
        <v>0.25</v>
      </c>
      <c r="U416" s="83">
        <v>0.25</v>
      </c>
      <c r="V416" s="83">
        <v>0</v>
      </c>
      <c r="W416" s="83">
        <v>0</v>
      </c>
      <c r="X416" s="83">
        <v>0.125</v>
      </c>
      <c r="Y416" s="83">
        <v>0</v>
      </c>
      <c r="Z416" s="83">
        <v>0.125</v>
      </c>
      <c r="AA416" s="83">
        <v>0</v>
      </c>
      <c r="AB416" s="83">
        <v>0</v>
      </c>
      <c r="AC416" s="83">
        <v>0</v>
      </c>
      <c r="AD416" s="83">
        <v>0</v>
      </c>
      <c r="AE416" s="83">
        <v>0</v>
      </c>
      <c r="AF416" s="83">
        <v>0</v>
      </c>
      <c r="AG416" s="83">
        <v>0</v>
      </c>
      <c r="AH416" s="83">
        <v>0</v>
      </c>
      <c r="AI416" s="83">
        <v>0</v>
      </c>
      <c r="AJ416" s="83">
        <v>0.125</v>
      </c>
      <c r="AK416" s="83">
        <v>0</v>
      </c>
    </row>
    <row r="417" spans="2:37" ht="15" customHeight="1"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</row>
    <row r="418" spans="2:37" ht="15" customHeight="1"/>
    <row r="419" spans="2:37" ht="15" customHeight="1"/>
    <row r="420" spans="2:37" ht="15" customHeight="1"/>
    <row r="421" spans="2:37" ht="15" customHeight="1"/>
    <row r="422" spans="2:37" ht="15" customHeight="1"/>
    <row r="423" spans="2:37" ht="15" customHeight="1"/>
    <row r="424" spans="2:37" ht="15" customHeight="1"/>
    <row r="425" spans="2:37" ht="15" customHeight="1"/>
    <row r="426" spans="2:37" ht="15" customHeight="1"/>
    <row r="427" spans="2:37" ht="15" customHeight="1"/>
    <row r="428" spans="2:37" ht="15" customHeight="1"/>
    <row r="429" spans="2:37" ht="15" customHeight="1">
      <c r="B429" s="76" t="s">
        <v>297</v>
      </c>
    </row>
    <row r="430" spans="2:37" ht="15" customHeight="1">
      <c r="Q430" s="70"/>
      <c r="R430" s="70"/>
      <c r="S430" s="70"/>
      <c r="T430" s="70"/>
      <c r="U430" s="70"/>
      <c r="V430" s="70"/>
      <c r="W430" s="70"/>
      <c r="X430" s="70"/>
    </row>
    <row r="431" spans="2:37" ht="15" customHeight="1">
      <c r="Q431" s="70"/>
      <c r="R431" s="70"/>
      <c r="S431" s="70"/>
      <c r="T431" s="70"/>
      <c r="U431" s="70"/>
      <c r="V431" s="70"/>
      <c r="W431" s="70"/>
      <c r="X431" s="70"/>
    </row>
    <row r="432" spans="2:37" ht="15" customHeight="1"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</row>
    <row r="433" spans="17:28" ht="15" customHeight="1">
      <c r="Q433" s="70"/>
      <c r="R433" s="70" t="s">
        <v>148</v>
      </c>
      <c r="S433" s="70" t="s">
        <v>149</v>
      </c>
      <c r="T433" s="70" t="s">
        <v>150</v>
      </c>
      <c r="U433" s="70" t="s">
        <v>151</v>
      </c>
      <c r="V433" s="70" t="s">
        <v>154</v>
      </c>
      <c r="W433" s="70" t="s">
        <v>155</v>
      </c>
      <c r="X433" s="70" t="s">
        <v>156</v>
      </c>
      <c r="Y433" s="70" t="s">
        <v>157</v>
      </c>
      <c r="Z433" s="70"/>
      <c r="AA433" s="70"/>
      <c r="AB433" s="70"/>
    </row>
    <row r="434" spans="17:28" ht="15" customHeight="1">
      <c r="Q434" s="77" t="s">
        <v>6</v>
      </c>
      <c r="R434" s="115">
        <v>4.166666666666667</v>
      </c>
      <c r="S434" s="115">
        <v>4.3333333333333339</v>
      </c>
      <c r="T434" s="115">
        <v>3.3333333333333335</v>
      </c>
      <c r="U434" s="115">
        <v>5.333333333333333</v>
      </c>
      <c r="V434" s="115">
        <v>5.166666666666667</v>
      </c>
      <c r="W434" s="115">
        <v>4.5</v>
      </c>
      <c r="X434" s="115">
        <v>5</v>
      </c>
      <c r="Y434" s="115">
        <v>5.666666666666667</v>
      </c>
      <c r="Z434" s="70"/>
      <c r="AA434" s="70"/>
      <c r="AB434" s="70"/>
    </row>
    <row r="435" spans="17:28" ht="15" customHeight="1">
      <c r="Q435" s="79" t="s">
        <v>7</v>
      </c>
      <c r="R435" s="116">
        <v>4.791666666666667</v>
      </c>
      <c r="S435" s="116">
        <v>4.958333333333333</v>
      </c>
      <c r="T435" s="116">
        <v>4.0416666666666679</v>
      </c>
      <c r="U435" s="116">
        <v>5.291666666666667</v>
      </c>
      <c r="V435" s="116">
        <v>5.291666666666667</v>
      </c>
      <c r="W435" s="116">
        <v>4.7083333333333321</v>
      </c>
      <c r="X435" s="116">
        <v>5.1666666666666661</v>
      </c>
      <c r="Y435" s="116">
        <v>4.2083333333333321</v>
      </c>
      <c r="Z435" s="70"/>
      <c r="AA435" s="70"/>
      <c r="AB435" s="70"/>
    </row>
    <row r="436" spans="17:28" ht="15" customHeight="1">
      <c r="Q436" s="79" t="s">
        <v>8</v>
      </c>
      <c r="R436" s="116">
        <v>5.1666666666666661</v>
      </c>
      <c r="S436" s="116">
        <v>5.416666666666667</v>
      </c>
      <c r="T436" s="116">
        <v>3.6363636363636362</v>
      </c>
      <c r="U436" s="116">
        <v>6.25</v>
      </c>
      <c r="V436" s="116">
        <v>5.5</v>
      </c>
      <c r="W436" s="116">
        <v>5.5</v>
      </c>
      <c r="X436" s="116">
        <v>5.5</v>
      </c>
      <c r="Y436" s="116">
        <v>5.833333333333333</v>
      </c>
      <c r="Z436" s="70"/>
      <c r="AA436" s="70"/>
      <c r="AB436" s="70"/>
    </row>
    <row r="437" spans="17:28" ht="15" customHeight="1">
      <c r="Q437" s="79" t="s">
        <v>9</v>
      </c>
      <c r="R437" s="116">
        <v>5.0588235294117636</v>
      </c>
      <c r="S437" s="116">
        <v>4.764705882352942</v>
      </c>
      <c r="T437" s="116">
        <v>3.4117647058823533</v>
      </c>
      <c r="U437" s="116">
        <v>5</v>
      </c>
      <c r="V437" s="116">
        <v>5.882352941176471</v>
      </c>
      <c r="W437" s="116">
        <v>5.4117647058823533</v>
      </c>
      <c r="X437" s="116">
        <v>5.5294117647058822</v>
      </c>
      <c r="Y437" s="116">
        <v>5.4117647058823533</v>
      </c>
      <c r="Z437" s="70"/>
      <c r="AA437" s="70"/>
      <c r="AB437" s="70"/>
    </row>
    <row r="438" spans="17:28" ht="15" customHeight="1">
      <c r="Q438" s="79" t="s">
        <v>10</v>
      </c>
      <c r="R438" s="116">
        <v>2.7142857142857144</v>
      </c>
      <c r="S438" s="116">
        <v>3.8571428571428568</v>
      </c>
      <c r="T438" s="116">
        <v>3.1428571428571428</v>
      </c>
      <c r="U438" s="116">
        <v>4.4285714285714288</v>
      </c>
      <c r="V438" s="116">
        <v>4.7142857142857144</v>
      </c>
      <c r="W438" s="116">
        <v>5.1428571428571432</v>
      </c>
      <c r="X438" s="116">
        <v>5.2857142857142856</v>
      </c>
      <c r="Y438" s="116">
        <v>4</v>
      </c>
      <c r="Z438" s="70"/>
      <c r="AA438" s="70"/>
      <c r="AB438" s="70"/>
    </row>
    <row r="439" spans="17:28" ht="15" customHeight="1">
      <c r="Q439" s="79" t="s">
        <v>11</v>
      </c>
      <c r="R439" s="116">
        <v>5.0857142857142854</v>
      </c>
      <c r="S439" s="116">
        <v>4.7142857142857135</v>
      </c>
      <c r="T439" s="116">
        <v>4.7714285714285714</v>
      </c>
      <c r="U439" s="116">
        <v>4.8571428571428568</v>
      </c>
      <c r="V439" s="116">
        <v>5.5714285714285721</v>
      </c>
      <c r="W439" s="116">
        <v>5.6571428571428566</v>
      </c>
      <c r="X439" s="116">
        <v>5.3428571428571425</v>
      </c>
      <c r="Y439" s="116">
        <v>5.3714285714285719</v>
      </c>
      <c r="Z439" s="70"/>
      <c r="AA439" s="70"/>
      <c r="AB439" s="70"/>
    </row>
    <row r="440" spans="17:28" ht="15" customHeight="1">
      <c r="Q440" s="79" t="s">
        <v>12</v>
      </c>
      <c r="R440" s="116">
        <v>3.875</v>
      </c>
      <c r="S440" s="116">
        <v>3.5000000000000004</v>
      </c>
      <c r="T440" s="116">
        <v>3.7499999999999996</v>
      </c>
      <c r="U440" s="116">
        <v>4.5</v>
      </c>
      <c r="V440" s="116">
        <v>5.875</v>
      </c>
      <c r="W440" s="116">
        <v>5.4999999999999991</v>
      </c>
      <c r="X440" s="116">
        <v>5.625</v>
      </c>
      <c r="Y440" s="116">
        <v>4.5</v>
      </c>
      <c r="Z440" s="70"/>
      <c r="AA440" s="70"/>
      <c r="AB440" s="70"/>
    </row>
    <row r="441" spans="17:28" ht="15" customHeight="1"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</row>
    <row r="442" spans="17:28" ht="15" customHeight="1"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</row>
    <row r="443" spans="17:28" ht="15" customHeight="1"/>
    <row r="444" spans="17:28" ht="15" customHeight="1"/>
    <row r="445" spans="17:28" ht="15" customHeight="1"/>
    <row r="446" spans="17:28" ht="15" customHeight="1"/>
    <row r="447" spans="17:28" ht="15" customHeight="1"/>
    <row r="448" spans="17:28" ht="15" customHeight="1"/>
    <row r="449" spans="2:23" ht="15" customHeight="1"/>
    <row r="450" spans="2:23" ht="15" customHeight="1"/>
    <row r="451" spans="2:23" ht="15" customHeight="1"/>
    <row r="452" spans="2:23" ht="15" customHeight="1"/>
    <row r="453" spans="2:23" ht="15" customHeight="1"/>
    <row r="454" spans="2:23" ht="15" customHeight="1"/>
    <row r="455" spans="2:23" ht="15" customHeight="1"/>
    <row r="456" spans="2:23" ht="15" customHeight="1"/>
    <row r="457" spans="2:23" ht="15" customHeight="1"/>
    <row r="458" spans="2:23" ht="15" customHeight="1">
      <c r="B458" s="76" t="s">
        <v>325</v>
      </c>
    </row>
    <row r="459" spans="2:23" ht="15" customHeight="1"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</row>
    <row r="460" spans="2:23" ht="15" customHeight="1"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</row>
    <row r="461" spans="2:23" ht="15" customHeight="1"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</row>
    <row r="462" spans="2:23" ht="15" customHeight="1"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</row>
    <row r="463" spans="2:23" ht="15" customHeight="1">
      <c r="K463" s="70"/>
      <c r="L463" s="70"/>
      <c r="M463" s="70"/>
      <c r="N463" s="70"/>
      <c r="O463" s="70"/>
      <c r="P463" s="70" t="s">
        <v>159</v>
      </c>
      <c r="Q463" s="70" t="s">
        <v>160</v>
      </c>
      <c r="R463" s="70" t="s">
        <v>161</v>
      </c>
      <c r="S463" s="70" t="s">
        <v>162</v>
      </c>
      <c r="T463" s="70" t="s">
        <v>163</v>
      </c>
      <c r="U463" s="70"/>
      <c r="V463" s="70"/>
      <c r="W463" s="70"/>
    </row>
    <row r="464" spans="2:23" ht="15" customHeight="1">
      <c r="K464" s="70"/>
      <c r="L464" s="70"/>
      <c r="M464" s="70"/>
      <c r="N464" s="70"/>
      <c r="O464" s="77" t="s">
        <v>6</v>
      </c>
      <c r="P464" s="115">
        <v>5.2857142857142856</v>
      </c>
      <c r="Q464" s="115">
        <v>4.2857142857142856</v>
      </c>
      <c r="R464" s="115">
        <v>4.5714285714285712</v>
      </c>
      <c r="S464" s="115">
        <v>4.1428571428571432</v>
      </c>
      <c r="T464" s="115">
        <v>5.2857142857142856</v>
      </c>
      <c r="U464" s="70"/>
      <c r="V464" s="70"/>
      <c r="W464" s="70"/>
    </row>
    <row r="465" spans="11:23" ht="15" customHeight="1">
      <c r="K465" s="70"/>
      <c r="L465" s="70"/>
      <c r="M465" s="70"/>
      <c r="N465" s="70"/>
      <c r="O465" s="79" t="s">
        <v>7</v>
      </c>
      <c r="P465" s="116">
        <v>5.7727272727272734</v>
      </c>
      <c r="Q465" s="116">
        <v>4.8181818181818183</v>
      </c>
      <c r="R465" s="116">
        <v>4.7727272727272734</v>
      </c>
      <c r="S465" s="116">
        <v>3.8181818181818175</v>
      </c>
      <c r="T465" s="116">
        <v>5.7727272727272734</v>
      </c>
      <c r="U465" s="70"/>
      <c r="V465" s="70"/>
      <c r="W465" s="70"/>
    </row>
    <row r="466" spans="11:23" ht="15" customHeight="1">
      <c r="K466" s="70"/>
      <c r="L466" s="70"/>
      <c r="M466" s="70"/>
      <c r="N466" s="70"/>
      <c r="O466" s="79" t="s">
        <v>8</v>
      </c>
      <c r="P466" s="116">
        <v>5.8333333333333339</v>
      </c>
      <c r="Q466" s="116">
        <v>4.75</v>
      </c>
      <c r="R466" s="116">
        <v>4.0000000000000009</v>
      </c>
      <c r="S466" s="116">
        <v>4.666666666666667</v>
      </c>
      <c r="T466" s="116">
        <v>5.666666666666667</v>
      </c>
      <c r="U466" s="70"/>
      <c r="V466" s="70"/>
      <c r="W466" s="70"/>
    </row>
    <row r="467" spans="11:23" ht="15" customHeight="1">
      <c r="K467" s="70"/>
      <c r="L467" s="70"/>
      <c r="M467" s="70"/>
      <c r="N467" s="70"/>
      <c r="O467" s="79" t="s">
        <v>9</v>
      </c>
      <c r="P467" s="116">
        <v>5.7222222222222223</v>
      </c>
      <c r="Q467" s="116">
        <v>5.5</v>
      </c>
      <c r="R467" s="116">
        <v>4.7222222222222223</v>
      </c>
      <c r="S467" s="116">
        <v>5.1111111111111107</v>
      </c>
      <c r="T467" s="116">
        <v>5.7777777777777768</v>
      </c>
      <c r="U467" s="70"/>
      <c r="V467" s="70"/>
      <c r="W467" s="70"/>
    </row>
    <row r="468" spans="11:23" ht="15" customHeight="1">
      <c r="K468" s="70"/>
      <c r="L468" s="70"/>
      <c r="M468" s="70"/>
      <c r="N468" s="70"/>
      <c r="O468" s="79" t="s">
        <v>10</v>
      </c>
      <c r="P468" s="116">
        <v>5.1428571428571432</v>
      </c>
      <c r="Q468" s="116">
        <v>4.2857142857142856</v>
      </c>
      <c r="R468" s="116">
        <v>3.4285714285714288</v>
      </c>
      <c r="S468" s="116">
        <v>3.5714285714285716</v>
      </c>
      <c r="T468" s="116">
        <v>5.4285714285714279</v>
      </c>
      <c r="U468" s="70"/>
      <c r="V468" s="70"/>
      <c r="W468" s="70"/>
    </row>
    <row r="469" spans="11:23" ht="15" customHeight="1">
      <c r="K469" s="70"/>
      <c r="L469" s="70"/>
      <c r="M469" s="70"/>
      <c r="N469" s="70"/>
      <c r="O469" s="79" t="s">
        <v>11</v>
      </c>
      <c r="P469" s="116">
        <v>5.4666666666666659</v>
      </c>
      <c r="Q469" s="116">
        <v>4.7333333333333334</v>
      </c>
      <c r="R469" s="116">
        <v>4.7333333333333325</v>
      </c>
      <c r="S469" s="116">
        <v>4.833333333333333</v>
      </c>
      <c r="T469" s="116">
        <v>5.4516129032258061</v>
      </c>
      <c r="U469" s="70"/>
      <c r="V469" s="70"/>
      <c r="W469" s="70"/>
    </row>
    <row r="470" spans="11:23" ht="15" customHeight="1">
      <c r="K470" s="70"/>
      <c r="L470" s="70"/>
      <c r="M470" s="70"/>
      <c r="N470" s="70"/>
      <c r="O470" s="79" t="s">
        <v>12</v>
      </c>
      <c r="P470" s="116">
        <v>5.2500000000000009</v>
      </c>
      <c r="Q470" s="116">
        <v>4.125</v>
      </c>
      <c r="R470" s="116">
        <v>5.25</v>
      </c>
      <c r="S470" s="116">
        <v>3.875</v>
      </c>
      <c r="T470" s="116">
        <v>5.375</v>
      </c>
      <c r="U470" s="70"/>
      <c r="V470" s="70"/>
      <c r="W470" s="70"/>
    </row>
    <row r="471" spans="11:23" ht="15" customHeight="1"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</row>
    <row r="472" spans="11:23" ht="15" customHeight="1"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</row>
    <row r="473" spans="11:23" ht="15" customHeight="1"/>
    <row r="474" spans="11:23" ht="15" customHeight="1"/>
    <row r="475" spans="11:23" ht="15" customHeight="1"/>
    <row r="476" spans="11:23" ht="15" customHeight="1"/>
    <row r="477" spans="11:23" ht="15" customHeight="1"/>
    <row r="478" spans="11:23" ht="15" customHeight="1"/>
    <row r="479" spans="11:23" ht="15" customHeight="1"/>
    <row r="480" spans="11:23" ht="15" customHeight="1"/>
    <row r="481" spans="2:34" ht="15" customHeight="1"/>
    <row r="482" spans="2:34" ht="15" customHeight="1"/>
    <row r="483" spans="2:34" ht="15" customHeight="1"/>
    <row r="484" spans="2:34" ht="15" customHeight="1">
      <c r="B484" s="76" t="s">
        <v>273</v>
      </c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</row>
    <row r="485" spans="2:34" ht="15" customHeight="1">
      <c r="B485" s="76"/>
      <c r="Q485" s="70"/>
      <c r="R485" s="324" t="s">
        <v>306</v>
      </c>
      <c r="S485" s="324"/>
      <c r="T485" s="324"/>
      <c r="U485" s="324"/>
      <c r="V485" s="324"/>
      <c r="W485" s="324"/>
      <c r="X485" s="324"/>
      <c r="Y485" s="324"/>
      <c r="Z485" s="324"/>
      <c r="AA485" s="324"/>
      <c r="AB485" s="324"/>
      <c r="AC485" s="324"/>
      <c r="AD485" s="324"/>
      <c r="AE485" s="324"/>
      <c r="AF485" s="324"/>
      <c r="AG485" s="70"/>
      <c r="AH485" s="70"/>
    </row>
    <row r="486" spans="2:34" ht="15" customHeight="1">
      <c r="B486" s="76" t="s">
        <v>164</v>
      </c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</row>
    <row r="487" spans="2:34" ht="15" customHeight="1">
      <c r="Q487" s="70"/>
      <c r="R487" s="70"/>
      <c r="S487" s="70" t="s">
        <v>165</v>
      </c>
      <c r="T487" s="70" t="s">
        <v>166</v>
      </c>
      <c r="U487" s="70" t="s">
        <v>168</v>
      </c>
      <c r="V487" s="70" t="s">
        <v>169</v>
      </c>
      <c r="W487" s="70" t="s">
        <v>307</v>
      </c>
      <c r="X487" s="70" t="s">
        <v>171</v>
      </c>
      <c r="Y487" s="70" t="s">
        <v>172</v>
      </c>
      <c r="Z487" s="70" t="s">
        <v>173</v>
      </c>
      <c r="AA487" s="70" t="s">
        <v>174</v>
      </c>
      <c r="AB487" s="70" t="s">
        <v>175</v>
      </c>
      <c r="AC487" s="70" t="s">
        <v>308</v>
      </c>
      <c r="AD487" s="70" t="s">
        <v>177</v>
      </c>
      <c r="AE487" s="70" t="s">
        <v>178</v>
      </c>
      <c r="AF487" s="70" t="s">
        <v>179</v>
      </c>
      <c r="AG487" s="70"/>
      <c r="AH487" s="70"/>
    </row>
    <row r="488" spans="2:34" ht="15" customHeight="1">
      <c r="Q488" s="70"/>
      <c r="R488" s="118" t="s">
        <v>304</v>
      </c>
      <c r="S488" s="119">
        <v>0.61538461538461531</v>
      </c>
      <c r="T488" s="119">
        <v>-0.23076923076923078</v>
      </c>
      <c r="U488" s="120">
        <v>-1.5384615384615383</v>
      </c>
      <c r="V488" s="120">
        <v>-1.7692307692307692</v>
      </c>
      <c r="W488" s="119">
        <v>-0.30769230769230765</v>
      </c>
      <c r="X488" s="120">
        <v>-1.6923076923076923</v>
      </c>
      <c r="Y488" s="120">
        <v>-1.0769230769230769</v>
      </c>
      <c r="Z488" s="120">
        <v>-1.0769230769230771</v>
      </c>
      <c r="AA488" s="120">
        <v>-1.2307692307692306</v>
      </c>
      <c r="AB488" s="120">
        <v>-1.5384615384615385</v>
      </c>
      <c r="AC488" s="120">
        <v>-1.0833333333333333</v>
      </c>
      <c r="AD488" s="120">
        <v>-1.153846153846154</v>
      </c>
      <c r="AE488" s="120">
        <v>-1.2307692307692308</v>
      </c>
      <c r="AF488" s="119">
        <v>-0.92307692307692324</v>
      </c>
      <c r="AG488" s="70"/>
      <c r="AH488" s="70"/>
    </row>
    <row r="489" spans="2:34" ht="15" customHeight="1">
      <c r="Q489" s="70"/>
      <c r="R489" s="118" t="s">
        <v>305</v>
      </c>
      <c r="S489" s="119">
        <v>0.41666666666666663</v>
      </c>
      <c r="T489" s="119">
        <v>0.33333333333333337</v>
      </c>
      <c r="U489" s="120">
        <v>-1.1666666666666667</v>
      </c>
      <c r="V489" s="120">
        <v>-2.583333333333333</v>
      </c>
      <c r="W489" s="119">
        <v>-0.66666666666666663</v>
      </c>
      <c r="X489" s="120">
        <v>-1.9166666666666667</v>
      </c>
      <c r="Y489" s="120">
        <v>-2.416666666666667</v>
      </c>
      <c r="Z489" s="120">
        <v>-2.0833333333333335</v>
      </c>
      <c r="AA489" s="119">
        <v>-0.91666666666666674</v>
      </c>
      <c r="AB489" s="120">
        <v>-2.666666666666667</v>
      </c>
      <c r="AC489" s="120">
        <v>-1.5833333333333335</v>
      </c>
      <c r="AD489" s="120">
        <v>-1.9166666666666663</v>
      </c>
      <c r="AE489" s="120">
        <v>-1.3333333333333333</v>
      </c>
      <c r="AF489" s="120">
        <v>-1.8333333333333333</v>
      </c>
      <c r="AG489" s="70"/>
      <c r="AH489" s="70"/>
    </row>
    <row r="490" spans="2:34" ht="15" customHeight="1">
      <c r="Q490" s="70"/>
      <c r="R490" s="118" t="s">
        <v>7</v>
      </c>
      <c r="S490" s="119">
        <v>0.75</v>
      </c>
      <c r="T490" s="119">
        <v>-0.25</v>
      </c>
      <c r="U490" s="119">
        <v>-0.5</v>
      </c>
      <c r="V490" s="119">
        <v>-0.5</v>
      </c>
      <c r="W490" s="120">
        <v>-1</v>
      </c>
      <c r="X490" s="119">
        <v>-0.75</v>
      </c>
      <c r="Y490" s="120">
        <v>-1</v>
      </c>
      <c r="Z490" s="120">
        <v>-1.25</v>
      </c>
      <c r="AA490" s="120">
        <v>-1</v>
      </c>
      <c r="AB490" s="120">
        <v>-1.5</v>
      </c>
      <c r="AC490" s="120">
        <v>-1.25</v>
      </c>
      <c r="AD490" s="120">
        <v>-2.25</v>
      </c>
      <c r="AE490" s="120">
        <v>-1.5</v>
      </c>
      <c r="AF490" s="120">
        <v>-1.75</v>
      </c>
      <c r="AG490" s="70"/>
      <c r="AH490" s="70"/>
    </row>
    <row r="491" spans="2:34" ht="15" customHeight="1">
      <c r="Q491" s="70"/>
      <c r="R491" s="118" t="s">
        <v>10</v>
      </c>
      <c r="S491" s="120">
        <v>1</v>
      </c>
      <c r="T491" s="119">
        <v>0.33333333333333331</v>
      </c>
      <c r="U491" s="120">
        <v>-1.1111111111111112</v>
      </c>
      <c r="V491" s="119">
        <v>-0.55555555555555558</v>
      </c>
      <c r="W491" s="119">
        <v>-0.44444444444444453</v>
      </c>
      <c r="X491" s="119">
        <v>-0.1111111111111111</v>
      </c>
      <c r="Y491" s="119">
        <v>0.33333333333333331</v>
      </c>
      <c r="Z491" s="119">
        <v>0.11111111111111113</v>
      </c>
      <c r="AA491" s="119">
        <v>-0.22222222222222224</v>
      </c>
      <c r="AB491" s="119">
        <v>-0.1111111111111111</v>
      </c>
      <c r="AC491" s="119">
        <v>-0.22222222222222221</v>
      </c>
      <c r="AD491" s="119">
        <v>-0.11111111111111116</v>
      </c>
      <c r="AE491" s="120">
        <v>-1</v>
      </c>
      <c r="AF491" s="119">
        <v>0.22222222222222221</v>
      </c>
      <c r="AG491" s="70"/>
      <c r="AH491" s="70"/>
    </row>
    <row r="492" spans="2:34" ht="15" customHeight="1">
      <c r="Q492" s="70"/>
      <c r="R492" s="118" t="s">
        <v>11</v>
      </c>
      <c r="S492" s="119">
        <v>0.46666666666666656</v>
      </c>
      <c r="T492" s="119">
        <v>-6.6666666666666693E-2</v>
      </c>
      <c r="U492" s="119">
        <v>-0.90000000000000013</v>
      </c>
      <c r="V492" s="120">
        <v>-2.7333333333333334</v>
      </c>
      <c r="W492" s="120">
        <v>-1.7142857142857142</v>
      </c>
      <c r="X492" s="120">
        <v>-1.2666666666666668</v>
      </c>
      <c r="Y492" s="120">
        <v>-1.2666666666666668</v>
      </c>
      <c r="Z492" s="119">
        <v>-0.93333333333333335</v>
      </c>
      <c r="AA492" s="119">
        <v>-0.8999999999999998</v>
      </c>
      <c r="AB492" s="120">
        <v>-1.3666666666666667</v>
      </c>
      <c r="AC492" s="120">
        <v>-1.1333333333333333</v>
      </c>
      <c r="AD492" s="120">
        <v>-1.4333333333333336</v>
      </c>
      <c r="AE492" s="120">
        <v>-1.4666666666666668</v>
      </c>
      <c r="AF492" s="119">
        <v>-0.73333333333333339</v>
      </c>
      <c r="AG492" s="70"/>
      <c r="AH492" s="70"/>
    </row>
    <row r="493" spans="2:34" ht="15" customHeight="1">
      <c r="Q493" s="70"/>
      <c r="R493" s="118" t="s">
        <v>12</v>
      </c>
      <c r="S493" s="120">
        <v>1.6363636363636365</v>
      </c>
      <c r="T493" s="120">
        <v>1.0909090909090908</v>
      </c>
      <c r="U493" s="120">
        <v>-1.3636363636363635</v>
      </c>
      <c r="V493" s="120">
        <v>-2.8181818181818183</v>
      </c>
      <c r="W493" s="119">
        <v>0.1818181818181818</v>
      </c>
      <c r="X493" s="119">
        <v>-0.36363636363636365</v>
      </c>
      <c r="Y493" s="119">
        <v>-0.72727272727272751</v>
      </c>
      <c r="Z493" s="119">
        <v>-0.81818181818181812</v>
      </c>
      <c r="AA493" s="119">
        <v>-0.81818181818181812</v>
      </c>
      <c r="AB493" s="120">
        <v>-1.1818181818181821</v>
      </c>
      <c r="AC493" s="119">
        <v>-0.45454545454545453</v>
      </c>
      <c r="AD493" s="120">
        <v>-1.0909090909090911</v>
      </c>
      <c r="AE493" s="119">
        <v>-0.36363636363636354</v>
      </c>
      <c r="AF493" s="119">
        <v>-9.0909090909090898E-2</v>
      </c>
      <c r="AG493" s="70"/>
      <c r="AH493" s="70"/>
    </row>
    <row r="494" spans="2:34" ht="15" customHeight="1">
      <c r="Q494" s="70"/>
      <c r="R494" s="118"/>
      <c r="S494" s="119"/>
      <c r="T494" s="119"/>
      <c r="U494" s="120"/>
      <c r="V494" s="120"/>
      <c r="W494" s="119"/>
      <c r="X494" s="120"/>
      <c r="Y494" s="120"/>
      <c r="Z494" s="120"/>
      <c r="AA494" s="119"/>
      <c r="AB494" s="120"/>
      <c r="AC494" s="119"/>
      <c r="AD494" s="120"/>
      <c r="AE494" s="120"/>
      <c r="AF494" s="119"/>
      <c r="AG494" s="70"/>
      <c r="AH494" s="70"/>
    </row>
    <row r="495" spans="2:34" ht="15" customHeight="1"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</row>
    <row r="496" spans="2:34" ht="15" customHeight="1"/>
    <row r="497" spans="2:2" ht="15" customHeight="1"/>
    <row r="498" spans="2:2" ht="15" customHeight="1"/>
    <row r="499" spans="2:2" ht="15" customHeight="1"/>
    <row r="500" spans="2:2" ht="15" customHeight="1"/>
    <row r="501" spans="2:2" ht="15" customHeight="1"/>
    <row r="502" spans="2:2" ht="15" customHeight="1"/>
    <row r="503" spans="2:2" ht="15" customHeight="1"/>
    <row r="504" spans="2:2" ht="15" customHeight="1"/>
    <row r="505" spans="2:2" ht="15" customHeight="1"/>
    <row r="506" spans="2:2" ht="15" customHeight="1"/>
    <row r="507" spans="2:2" ht="15" customHeight="1"/>
    <row r="508" spans="2:2" ht="15" customHeight="1"/>
    <row r="509" spans="2:2" ht="15" customHeight="1"/>
    <row r="510" spans="2:2" ht="15" customHeight="1"/>
    <row r="511" spans="2:2" ht="15" customHeight="1">
      <c r="B511" s="76" t="s">
        <v>167</v>
      </c>
    </row>
    <row r="512" spans="2: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spans="2:2" ht="15" customHeight="1"/>
    <row r="530" spans="2:2" ht="15" customHeight="1"/>
    <row r="531" spans="2:2" ht="15" customHeight="1"/>
    <row r="532" spans="2:2" ht="15" customHeight="1"/>
    <row r="533" spans="2:2" ht="15" customHeight="1"/>
    <row r="534" spans="2:2" ht="15" customHeight="1"/>
    <row r="535" spans="2:2" ht="15" customHeight="1"/>
    <row r="536" spans="2:2" ht="15" customHeight="1"/>
    <row r="537" spans="2:2" ht="15" customHeight="1">
      <c r="B537" s="76" t="s">
        <v>170</v>
      </c>
    </row>
    <row r="538" spans="2:2" ht="15" customHeight="1"/>
    <row r="539" spans="2:2" ht="15" customHeight="1"/>
    <row r="540" spans="2:2" ht="15" customHeight="1"/>
    <row r="541" spans="2:2" ht="15" customHeight="1"/>
    <row r="542" spans="2:2" ht="15" customHeight="1"/>
    <row r="543" spans="2:2" ht="15" customHeight="1"/>
    <row r="544" spans="2:2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spans="2:2" ht="15" customHeight="1"/>
    <row r="562" spans="2:2" ht="15" customHeight="1"/>
    <row r="563" spans="2:2" ht="15" customHeight="1"/>
    <row r="564" spans="2:2" ht="15" customHeight="1">
      <c r="B564" s="76" t="s">
        <v>176</v>
      </c>
    </row>
    <row r="565" spans="2:2" ht="15" customHeight="1"/>
    <row r="566" spans="2:2" ht="15" customHeight="1"/>
    <row r="567" spans="2:2" ht="15" customHeight="1"/>
    <row r="568" spans="2:2" ht="15" customHeight="1"/>
    <row r="569" spans="2:2" ht="15" customHeight="1"/>
    <row r="570" spans="2:2" ht="15" customHeight="1"/>
    <row r="571" spans="2:2" ht="15" customHeight="1"/>
    <row r="572" spans="2:2" ht="15" customHeight="1"/>
    <row r="573" spans="2:2" ht="15" customHeight="1"/>
    <row r="574" spans="2:2" ht="15" customHeight="1"/>
    <row r="575" spans="2:2" ht="15" customHeight="1"/>
    <row r="576" spans="2:2" ht="15" customHeight="1"/>
    <row r="577" spans="2:19" ht="15" customHeight="1"/>
    <row r="578" spans="2:19" ht="15" customHeight="1"/>
    <row r="579" spans="2:19" ht="15" customHeight="1"/>
    <row r="580" spans="2:19" ht="15" customHeight="1"/>
    <row r="581" spans="2:19" ht="15" customHeight="1"/>
    <row r="582" spans="2:19" ht="15" customHeight="1"/>
    <row r="583" spans="2:19" ht="15" customHeight="1"/>
    <row r="584" spans="2:19" ht="15" customHeight="1"/>
    <row r="585" spans="2:19" ht="15" customHeight="1"/>
    <row r="586" spans="2:19" ht="15" customHeight="1"/>
    <row r="587" spans="2:19" ht="15" customHeight="1"/>
    <row r="588" spans="2:19" ht="15" customHeight="1"/>
    <row r="589" spans="2:19" ht="15" customHeight="1"/>
    <row r="590" spans="2:19" ht="33.75" customHeight="1" thickBot="1">
      <c r="B590" s="71" t="s">
        <v>274</v>
      </c>
      <c r="C590" s="72"/>
      <c r="D590" s="73"/>
      <c r="E590" s="73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5"/>
      <c r="R590" s="75"/>
      <c r="S590" s="75"/>
    </row>
    <row r="591" spans="2:19" ht="15" customHeight="1">
      <c r="B591" s="59" t="s">
        <v>275</v>
      </c>
      <c r="M591" s="70"/>
      <c r="N591" s="70"/>
      <c r="O591" s="70"/>
      <c r="P591" s="70"/>
      <c r="Q591" s="70"/>
      <c r="R591" s="70"/>
      <c r="S591" s="70"/>
    </row>
    <row r="592" spans="2:19" ht="15" customHeight="1"/>
    <row r="593" spans="9:21" ht="15" customHeight="1"/>
    <row r="594" spans="9:21" ht="15" customHeight="1"/>
    <row r="595" spans="9:21" ht="15" customHeight="1"/>
    <row r="596" spans="9:21" ht="15" customHeight="1"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</row>
    <row r="597" spans="9:21" ht="15" customHeight="1"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</row>
    <row r="598" spans="9:21" ht="15" customHeight="1">
      <c r="I598" s="70"/>
      <c r="J598" s="70"/>
      <c r="K598" s="70"/>
      <c r="L598" s="70"/>
      <c r="M598" s="70"/>
      <c r="N598" s="70"/>
      <c r="O598" s="70"/>
      <c r="P598" s="70" t="s">
        <v>181</v>
      </c>
      <c r="Q598" s="70"/>
      <c r="R598" s="70"/>
      <c r="S598" s="70"/>
      <c r="T598" s="70" t="s">
        <v>182</v>
      </c>
      <c r="U598" s="70"/>
    </row>
    <row r="599" spans="9:21" ht="15" customHeight="1">
      <c r="I599" s="70"/>
      <c r="J599" s="70"/>
      <c r="K599" s="70"/>
      <c r="L599" s="70"/>
      <c r="M599" s="70"/>
      <c r="N599" s="70"/>
      <c r="O599" s="70"/>
      <c r="P599" s="70" t="s">
        <v>30</v>
      </c>
      <c r="Q599" s="70"/>
      <c r="R599" s="70" t="s">
        <v>30</v>
      </c>
      <c r="S599" s="70"/>
      <c r="T599" s="70"/>
      <c r="U599" s="70"/>
    </row>
    <row r="600" spans="9:21" ht="15" customHeight="1">
      <c r="I600" s="70"/>
      <c r="J600" s="70"/>
      <c r="K600" s="70"/>
      <c r="L600" s="70"/>
      <c r="M600" s="70" t="s">
        <v>309</v>
      </c>
      <c r="N600" s="70" t="s">
        <v>310</v>
      </c>
      <c r="O600" s="70"/>
      <c r="P600" s="70" t="s">
        <v>4</v>
      </c>
      <c r="Q600" s="70" t="s">
        <v>5</v>
      </c>
      <c r="R600" s="70" t="s">
        <v>4</v>
      </c>
      <c r="S600" s="70" t="s">
        <v>5</v>
      </c>
      <c r="T600" s="70"/>
      <c r="U600" s="70"/>
    </row>
    <row r="601" spans="9:21" ht="15" customHeight="1">
      <c r="I601" s="70"/>
      <c r="J601" s="70"/>
      <c r="K601" s="70"/>
      <c r="L601" s="79" t="s">
        <v>7</v>
      </c>
      <c r="M601" s="78">
        <v>1</v>
      </c>
      <c r="N601" s="78">
        <v>0</v>
      </c>
      <c r="O601" s="77"/>
      <c r="P601" s="121"/>
      <c r="Q601" s="81"/>
      <c r="R601" s="121"/>
      <c r="S601" s="82"/>
      <c r="T601" s="70"/>
      <c r="U601" s="70"/>
    </row>
    <row r="602" spans="9:21" ht="15" customHeight="1">
      <c r="I602" s="70"/>
      <c r="J602" s="70"/>
      <c r="K602" s="70"/>
      <c r="L602" s="79" t="s">
        <v>8</v>
      </c>
      <c r="M602" s="78">
        <v>1</v>
      </c>
      <c r="N602" s="78">
        <v>0</v>
      </c>
      <c r="O602" s="79" t="s">
        <v>7</v>
      </c>
      <c r="P602" s="122">
        <v>4</v>
      </c>
      <c r="Q602" s="83">
        <v>0.15384615384615385</v>
      </c>
      <c r="R602" s="122">
        <v>0</v>
      </c>
      <c r="S602" s="84">
        <v>0</v>
      </c>
      <c r="T602" s="70"/>
      <c r="U602" s="70"/>
    </row>
    <row r="603" spans="9:21" ht="15" customHeight="1">
      <c r="I603" s="70"/>
      <c r="J603" s="70"/>
      <c r="K603" s="70"/>
      <c r="L603" s="79" t="s">
        <v>9</v>
      </c>
      <c r="M603" s="78">
        <v>1</v>
      </c>
      <c r="N603" s="78">
        <v>0</v>
      </c>
      <c r="O603" s="79" t="s">
        <v>8</v>
      </c>
      <c r="P603" s="122">
        <v>1</v>
      </c>
      <c r="Q603" s="83">
        <v>7.6923076923076927E-2</v>
      </c>
      <c r="R603" s="122">
        <v>0</v>
      </c>
      <c r="S603" s="84">
        <v>0</v>
      </c>
      <c r="T603" s="70"/>
      <c r="U603" s="70"/>
    </row>
    <row r="604" spans="9:21" ht="15" customHeight="1">
      <c r="I604" s="70"/>
      <c r="J604" s="70"/>
      <c r="K604" s="70"/>
      <c r="L604" s="79" t="s">
        <v>11</v>
      </c>
      <c r="M604" s="78">
        <f>7/9</f>
        <v>0.77777777777777779</v>
      </c>
      <c r="N604" s="78">
        <f>2/9</f>
        <v>0.22222222222222221</v>
      </c>
      <c r="O604" s="79" t="s">
        <v>9</v>
      </c>
      <c r="P604" s="122">
        <v>1</v>
      </c>
      <c r="Q604" s="83">
        <v>5.2631578947368425E-2</v>
      </c>
      <c r="R604" s="122">
        <v>0</v>
      </c>
      <c r="S604" s="84">
        <v>0</v>
      </c>
      <c r="T604" s="70"/>
      <c r="U604" s="70"/>
    </row>
    <row r="605" spans="9:21" ht="15" customHeight="1">
      <c r="I605" s="70"/>
      <c r="J605" s="70"/>
      <c r="K605" s="70"/>
      <c r="L605" s="79" t="s">
        <v>12</v>
      </c>
      <c r="M605" s="78">
        <v>1</v>
      </c>
      <c r="N605" s="78">
        <v>0</v>
      </c>
      <c r="O605" s="79"/>
      <c r="P605" s="122"/>
      <c r="Q605" s="83"/>
      <c r="R605" s="122"/>
      <c r="S605" s="84"/>
      <c r="T605" s="70"/>
      <c r="U605" s="70"/>
    </row>
    <row r="606" spans="9:21" ht="15" customHeight="1">
      <c r="I606" s="70"/>
      <c r="J606" s="70"/>
      <c r="K606" s="70"/>
      <c r="L606" s="70"/>
      <c r="M606" s="70"/>
      <c r="N606" s="70"/>
      <c r="O606" s="79" t="s">
        <v>11</v>
      </c>
      <c r="P606" s="122">
        <v>7</v>
      </c>
      <c r="Q606" s="83">
        <v>0.17499999999999999</v>
      </c>
      <c r="R606" s="122">
        <v>2</v>
      </c>
      <c r="S606" s="84">
        <v>0.05</v>
      </c>
      <c r="T606" s="70"/>
      <c r="U606" s="70"/>
    </row>
    <row r="607" spans="9:21" ht="15" customHeight="1">
      <c r="I607" s="70"/>
      <c r="J607" s="70"/>
      <c r="K607" s="70"/>
      <c r="L607" s="70"/>
      <c r="M607" s="70"/>
      <c r="N607" s="70"/>
      <c r="O607" s="79" t="s">
        <v>12</v>
      </c>
      <c r="P607" s="122">
        <v>2</v>
      </c>
      <c r="Q607" s="83">
        <v>0.2</v>
      </c>
      <c r="R607" s="122">
        <v>0</v>
      </c>
      <c r="S607" s="84">
        <v>0</v>
      </c>
      <c r="T607" s="70"/>
      <c r="U607" s="70"/>
    </row>
    <row r="608" spans="9:21" ht="15" customHeight="1"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</row>
    <row r="609" spans="2:21" ht="15" customHeight="1"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</row>
    <row r="610" spans="2:21" ht="15" customHeight="1"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</row>
    <row r="611" spans="2:21" ht="15" customHeight="1"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</row>
    <row r="612" spans="2:21" ht="21" customHeight="1">
      <c r="B612" s="58" t="s">
        <v>276</v>
      </c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</row>
    <row r="613" spans="2:21" ht="15" customHeight="1">
      <c r="B613" s="76"/>
    </row>
    <row r="614" spans="2:21" ht="15" customHeight="1">
      <c r="B614" s="76" t="s">
        <v>183</v>
      </c>
      <c r="N614" s="70"/>
      <c r="O614" s="70"/>
      <c r="P614" s="70"/>
      <c r="Q614" s="70"/>
      <c r="R614" s="70"/>
      <c r="S614" s="70"/>
    </row>
    <row r="615" spans="2:21" ht="15" customHeight="1">
      <c r="N615" s="70"/>
      <c r="O615" s="70"/>
      <c r="P615" s="70"/>
      <c r="Q615" s="70"/>
      <c r="R615" s="70"/>
      <c r="S615" s="70"/>
    </row>
    <row r="616" spans="2:21" ht="15" customHeight="1">
      <c r="N616" s="70"/>
      <c r="O616" s="70"/>
      <c r="P616" s="70"/>
      <c r="Q616" s="70"/>
      <c r="R616" s="70"/>
      <c r="S616" s="70"/>
    </row>
    <row r="617" spans="2:21" ht="15" customHeight="1">
      <c r="N617" s="70"/>
      <c r="O617" s="70" t="s">
        <v>184</v>
      </c>
      <c r="P617" s="70"/>
      <c r="Q617" s="70"/>
      <c r="R617" s="70"/>
      <c r="S617" s="70"/>
    </row>
    <row r="618" spans="2:21" ht="15" customHeight="1">
      <c r="N618" s="70"/>
      <c r="O618" s="70"/>
      <c r="P618" s="70"/>
      <c r="Q618" s="70"/>
      <c r="R618" s="70"/>
      <c r="S618" s="70"/>
    </row>
    <row r="619" spans="2:21" ht="15" customHeight="1">
      <c r="N619" s="70"/>
      <c r="O619" s="70" t="s">
        <v>73</v>
      </c>
      <c r="P619" s="70" t="s">
        <v>74</v>
      </c>
      <c r="Q619" s="70" t="s">
        <v>185</v>
      </c>
      <c r="R619" s="70" t="s">
        <v>186</v>
      </c>
      <c r="S619" s="70"/>
    </row>
    <row r="620" spans="2:21" ht="15" customHeight="1">
      <c r="N620" s="77" t="s">
        <v>7</v>
      </c>
      <c r="O620" s="81">
        <v>0.25</v>
      </c>
      <c r="P620" s="81">
        <v>0.25</v>
      </c>
      <c r="Q620" s="81">
        <v>0</v>
      </c>
      <c r="R620" s="82">
        <v>0.5</v>
      </c>
      <c r="S620" s="70"/>
    </row>
    <row r="621" spans="2:21" ht="15" customHeight="1">
      <c r="N621" s="79" t="s">
        <v>8</v>
      </c>
      <c r="O621" s="83">
        <v>0</v>
      </c>
      <c r="P621" s="83">
        <v>1</v>
      </c>
      <c r="Q621" s="83">
        <v>0</v>
      </c>
      <c r="R621" s="84">
        <v>0</v>
      </c>
      <c r="S621" s="70"/>
    </row>
    <row r="622" spans="2:21" ht="15" customHeight="1">
      <c r="N622" s="79" t="s">
        <v>9</v>
      </c>
      <c r="O622" s="83">
        <v>0</v>
      </c>
      <c r="P622" s="83">
        <v>1</v>
      </c>
      <c r="Q622" s="83">
        <v>0</v>
      </c>
      <c r="R622" s="84">
        <v>0</v>
      </c>
      <c r="S622" s="70"/>
    </row>
    <row r="623" spans="2:21" ht="15" customHeight="1">
      <c r="N623" s="79" t="s">
        <v>11</v>
      </c>
      <c r="O623" s="83">
        <v>0.42857142857142855</v>
      </c>
      <c r="P623" s="83">
        <v>0</v>
      </c>
      <c r="Q623" s="83">
        <v>0.57142857142857151</v>
      </c>
      <c r="R623" s="84">
        <v>0</v>
      </c>
      <c r="S623" s="70"/>
    </row>
    <row r="624" spans="2:21" ht="15" customHeight="1">
      <c r="N624" s="79" t="s">
        <v>12</v>
      </c>
      <c r="O624" s="83">
        <v>0</v>
      </c>
      <c r="P624" s="83">
        <v>0.5</v>
      </c>
      <c r="Q624" s="83">
        <v>0</v>
      </c>
      <c r="R624" s="84">
        <v>0.5</v>
      </c>
      <c r="S624" s="70"/>
    </row>
    <row r="625" spans="2:19" ht="15" customHeight="1">
      <c r="N625" s="70"/>
      <c r="O625" s="70"/>
      <c r="P625" s="70"/>
      <c r="Q625" s="70"/>
      <c r="R625" s="70"/>
      <c r="S625" s="70"/>
    </row>
    <row r="626" spans="2:19" ht="15" customHeight="1">
      <c r="N626" s="70"/>
      <c r="O626" s="70"/>
      <c r="P626" s="70"/>
      <c r="Q626" s="70"/>
      <c r="R626" s="70"/>
      <c r="S626" s="70"/>
    </row>
    <row r="627" spans="2:19" ht="15" customHeight="1">
      <c r="N627" s="70"/>
      <c r="O627" s="70"/>
      <c r="P627" s="70"/>
      <c r="Q627" s="70"/>
      <c r="R627" s="70"/>
      <c r="S627" s="70"/>
    </row>
    <row r="628" spans="2:19" ht="15" customHeight="1"/>
    <row r="629" spans="2:19" ht="15" customHeight="1"/>
    <row r="630" spans="2:19" ht="15" customHeight="1"/>
    <row r="631" spans="2:19" ht="15" customHeight="1"/>
    <row r="632" spans="2:19" ht="15" customHeight="1"/>
    <row r="633" spans="2:19" ht="15" customHeight="1"/>
    <row r="634" spans="2:19" ht="15" customHeight="1"/>
    <row r="635" spans="2:19" ht="15" customHeight="1">
      <c r="B635" s="76" t="s">
        <v>311</v>
      </c>
    </row>
    <row r="636" spans="2:19" ht="15" customHeight="1"/>
    <row r="637" spans="2:19" ht="15" customHeight="1">
      <c r="N637" s="70"/>
      <c r="O637" s="70"/>
      <c r="P637" s="70"/>
      <c r="Q637" s="70"/>
      <c r="R637" s="70"/>
    </row>
    <row r="638" spans="2:19" ht="15" customHeight="1">
      <c r="N638" s="70"/>
      <c r="O638" s="70" t="s">
        <v>188</v>
      </c>
      <c r="P638" s="70"/>
      <c r="Q638" s="70"/>
      <c r="R638" s="70"/>
    </row>
    <row r="639" spans="2:19" ht="15" customHeight="1">
      <c r="N639" s="70"/>
      <c r="O639" s="70"/>
      <c r="P639" s="70"/>
      <c r="Q639" s="70"/>
      <c r="R639" s="70"/>
    </row>
    <row r="640" spans="2:19" ht="15" customHeight="1">
      <c r="N640" s="70"/>
      <c r="O640" s="70" t="s">
        <v>189</v>
      </c>
      <c r="P640" s="70" t="s">
        <v>190</v>
      </c>
      <c r="Q640" s="70" t="s">
        <v>191</v>
      </c>
      <c r="R640" s="70" t="s">
        <v>192</v>
      </c>
    </row>
    <row r="641" spans="2:24" ht="15" customHeight="1">
      <c r="N641" s="77" t="s">
        <v>7</v>
      </c>
      <c r="O641" s="81">
        <v>0.75</v>
      </c>
      <c r="P641" s="81">
        <v>0.25</v>
      </c>
      <c r="Q641" s="81">
        <v>0</v>
      </c>
      <c r="R641" s="82">
        <v>0</v>
      </c>
    </row>
    <row r="642" spans="2:24" ht="15" customHeight="1">
      <c r="N642" s="79" t="s">
        <v>8</v>
      </c>
      <c r="O642" s="83">
        <v>0</v>
      </c>
      <c r="P642" s="83">
        <v>0</v>
      </c>
      <c r="Q642" s="83">
        <v>1</v>
      </c>
      <c r="R642" s="84">
        <v>0</v>
      </c>
    </row>
    <row r="643" spans="2:24" ht="15" customHeight="1">
      <c r="N643" s="79" t="s">
        <v>9</v>
      </c>
      <c r="O643" s="83">
        <v>1</v>
      </c>
      <c r="P643" s="83">
        <v>0</v>
      </c>
      <c r="Q643" s="83">
        <v>0</v>
      </c>
      <c r="R643" s="84">
        <v>0</v>
      </c>
    </row>
    <row r="644" spans="2:24" ht="15" customHeight="1">
      <c r="N644" s="79" t="s">
        <v>11</v>
      </c>
      <c r="O644" s="83">
        <v>0.5</v>
      </c>
      <c r="P644" s="83">
        <v>0.5</v>
      </c>
      <c r="Q644" s="83">
        <v>0</v>
      </c>
      <c r="R644" s="84">
        <v>0</v>
      </c>
    </row>
    <row r="645" spans="2:24" ht="15" customHeight="1">
      <c r="N645" s="79" t="s">
        <v>12</v>
      </c>
      <c r="O645" s="83">
        <v>1</v>
      </c>
      <c r="P645" s="83">
        <v>0</v>
      </c>
      <c r="Q645" s="83">
        <v>0</v>
      </c>
      <c r="R645" s="84">
        <v>0</v>
      </c>
    </row>
    <row r="646" spans="2:24" ht="15" customHeight="1">
      <c r="N646" s="70"/>
      <c r="O646" s="70"/>
      <c r="P646" s="70"/>
      <c r="Q646" s="70"/>
      <c r="R646" s="70"/>
    </row>
    <row r="647" spans="2:24" ht="15" customHeight="1">
      <c r="N647" s="70"/>
      <c r="O647" s="70"/>
      <c r="P647" s="70"/>
      <c r="Q647" s="70"/>
      <c r="R647" s="70"/>
    </row>
    <row r="648" spans="2:24" ht="15" customHeight="1"/>
    <row r="649" spans="2:24" ht="15" customHeight="1"/>
    <row r="650" spans="2:24" ht="15" customHeight="1"/>
    <row r="651" spans="2:24" ht="15" customHeight="1"/>
    <row r="652" spans="2:24" ht="15" customHeight="1"/>
    <row r="653" spans="2:24" ht="15" customHeight="1"/>
    <row r="654" spans="2:24" ht="15" customHeight="1"/>
    <row r="655" spans="2:24" ht="15" customHeight="1"/>
    <row r="656" spans="2:24" ht="15" customHeight="1">
      <c r="B656" s="76" t="s">
        <v>193</v>
      </c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</row>
    <row r="657" spans="10:27" ht="15" customHeight="1"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10:27" ht="15" customHeight="1"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10:27" ht="15" customHeight="1"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10:27" ht="15" customHeight="1"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10:27" ht="15" customHeight="1"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125"/>
      <c r="Z661" s="125"/>
      <c r="AA661" s="125"/>
    </row>
    <row r="662" spans="10:27" ht="15" customHeight="1"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125"/>
      <c r="Z662" s="125"/>
      <c r="AA662" s="125"/>
    </row>
    <row r="663" spans="10:27" ht="15" customHeight="1">
      <c r="J663" s="70"/>
      <c r="K663" s="70"/>
      <c r="L663" s="70"/>
      <c r="M663" s="70"/>
      <c r="N663" s="70"/>
      <c r="O663" s="70" t="s">
        <v>194</v>
      </c>
      <c r="P663" s="70" t="s">
        <v>195</v>
      </c>
      <c r="Q663" s="70" t="s">
        <v>196</v>
      </c>
      <c r="R663" s="70" t="s">
        <v>198</v>
      </c>
      <c r="S663" s="70" t="s">
        <v>200</v>
      </c>
      <c r="T663" s="70" t="s">
        <v>49</v>
      </c>
      <c r="U663" s="70" t="s">
        <v>203</v>
      </c>
      <c r="V663" s="70"/>
      <c r="W663" s="70"/>
      <c r="X663" s="117"/>
    </row>
    <row r="664" spans="10:27" ht="15" customHeight="1">
      <c r="J664" s="70"/>
      <c r="K664" s="70"/>
      <c r="L664" s="70"/>
      <c r="M664" s="70"/>
      <c r="N664" s="77" t="s">
        <v>7</v>
      </c>
      <c r="O664" s="81">
        <v>0.42857142857142855</v>
      </c>
      <c r="P664" s="81">
        <v>0.42857142857142855</v>
      </c>
      <c r="Q664" s="81">
        <v>0</v>
      </c>
      <c r="R664" s="81">
        <v>0.14285714285714285</v>
      </c>
      <c r="S664" s="81">
        <v>0</v>
      </c>
      <c r="T664" s="81">
        <v>0.42857142857142855</v>
      </c>
      <c r="U664" s="81">
        <v>0</v>
      </c>
      <c r="V664" s="82"/>
      <c r="W664" s="70"/>
      <c r="X664" s="117"/>
    </row>
    <row r="665" spans="10:27" ht="15" customHeight="1">
      <c r="J665" s="70"/>
      <c r="K665" s="70"/>
      <c r="L665" s="70"/>
      <c r="M665" s="70"/>
      <c r="N665" s="79" t="s">
        <v>8</v>
      </c>
      <c r="O665" s="81">
        <v>0.25</v>
      </c>
      <c r="P665" s="81">
        <v>0.25</v>
      </c>
      <c r="Q665" s="81">
        <v>0</v>
      </c>
      <c r="R665" s="81">
        <v>0.25</v>
      </c>
      <c r="S665" s="81">
        <v>0</v>
      </c>
      <c r="T665" s="81">
        <v>0.25</v>
      </c>
      <c r="U665" s="81">
        <v>0</v>
      </c>
      <c r="V665" s="84"/>
      <c r="W665" s="70"/>
      <c r="X665" s="117"/>
    </row>
    <row r="666" spans="10:27" ht="15" customHeight="1">
      <c r="J666" s="70"/>
      <c r="K666" s="70"/>
      <c r="L666" s="70"/>
      <c r="M666" s="70"/>
      <c r="N666" s="79" t="s">
        <v>9</v>
      </c>
      <c r="O666" s="81">
        <v>0</v>
      </c>
      <c r="P666" s="81">
        <v>0</v>
      </c>
      <c r="Q666" s="81">
        <v>0</v>
      </c>
      <c r="R666" s="81">
        <v>0</v>
      </c>
      <c r="S666" s="81">
        <v>0</v>
      </c>
      <c r="T666" s="81">
        <v>1</v>
      </c>
      <c r="U666" s="81">
        <v>0</v>
      </c>
      <c r="V666" s="84"/>
      <c r="W666" s="70"/>
      <c r="X666" s="117"/>
    </row>
    <row r="667" spans="10:27" ht="15" customHeight="1">
      <c r="J667" s="70"/>
      <c r="K667" s="70"/>
      <c r="L667" s="70"/>
      <c r="M667" s="70"/>
      <c r="N667" s="79" t="s">
        <v>11</v>
      </c>
      <c r="O667" s="81">
        <v>0.18181818181818182</v>
      </c>
      <c r="P667" s="81">
        <v>0.18181818181818182</v>
      </c>
      <c r="Q667" s="81">
        <v>9.0909090909090912E-2</v>
      </c>
      <c r="R667" s="81">
        <v>0.13636363636363635</v>
      </c>
      <c r="S667" s="81">
        <v>4.5454545454545456E-2</v>
      </c>
      <c r="T667" s="81">
        <v>0.31818181818181818</v>
      </c>
      <c r="U667" s="81">
        <v>4.5454545454545456E-2</v>
      </c>
      <c r="V667" s="84"/>
      <c r="W667" s="70"/>
      <c r="X667" s="117"/>
    </row>
    <row r="668" spans="10:27" ht="15" customHeight="1">
      <c r="J668" s="70"/>
      <c r="K668" s="70"/>
      <c r="L668" s="70"/>
      <c r="M668" s="70"/>
      <c r="N668" s="79" t="s">
        <v>12</v>
      </c>
      <c r="O668" s="81">
        <v>0.2857142857142857</v>
      </c>
      <c r="P668" s="81">
        <v>0.2857142857142857</v>
      </c>
      <c r="Q668" s="81">
        <v>0.14285714285714285</v>
      </c>
      <c r="R668" s="81">
        <v>0.14285714285714285</v>
      </c>
      <c r="S668" s="81">
        <v>0</v>
      </c>
      <c r="T668" s="81">
        <v>0.2857142857142857</v>
      </c>
      <c r="U668" s="81">
        <v>0</v>
      </c>
      <c r="V668" s="84"/>
      <c r="W668" s="70"/>
      <c r="X668" s="117"/>
    </row>
    <row r="669" spans="10:27" ht="15" customHeight="1"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125"/>
      <c r="Z669" s="125"/>
      <c r="AA669" s="125"/>
    </row>
    <row r="670" spans="10:27" ht="15" customHeight="1"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125"/>
      <c r="Z670" s="125"/>
      <c r="AA670" s="125"/>
    </row>
    <row r="671" spans="10:27" ht="15" customHeight="1"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125"/>
      <c r="Z671" s="125"/>
      <c r="AA671" s="125"/>
    </row>
    <row r="672" spans="10:27" ht="15" customHeight="1"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125"/>
      <c r="Z672" s="125"/>
      <c r="AA672" s="125"/>
    </row>
    <row r="673" spans="2:27" ht="15" customHeight="1"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2:27" ht="15" customHeight="1"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2:27" ht="15" customHeight="1"/>
    <row r="676" spans="2:27" ht="15" customHeight="1"/>
    <row r="677" spans="2:27" ht="15" customHeight="1"/>
    <row r="678" spans="2:27" ht="15" customHeight="1"/>
    <row r="679" spans="2:27" ht="15" customHeight="1"/>
    <row r="680" spans="2:27" ht="21" customHeight="1">
      <c r="B680" s="58" t="s">
        <v>277</v>
      </c>
    </row>
    <row r="681" spans="2:27" ht="15" customHeight="1"/>
    <row r="682" spans="2:27" ht="15" customHeight="1">
      <c r="B682" s="76" t="s">
        <v>214</v>
      </c>
    </row>
    <row r="683" spans="2:27" ht="15" customHeight="1"/>
    <row r="684" spans="2:27" ht="15" customHeight="1"/>
    <row r="685" spans="2:27" ht="15" customHeight="1"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</row>
    <row r="686" spans="2:27" ht="15" customHeight="1"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</row>
    <row r="687" spans="2:27" ht="15" customHeight="1"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</row>
    <row r="688" spans="2:27" ht="15" customHeight="1">
      <c r="G688" s="70"/>
      <c r="H688" s="70"/>
      <c r="I688" s="70"/>
      <c r="J688" s="70"/>
      <c r="K688" s="70"/>
      <c r="L688" s="70"/>
      <c r="M688" s="70"/>
      <c r="N688" s="70" t="s">
        <v>215</v>
      </c>
      <c r="O688" s="70"/>
      <c r="P688" s="70"/>
      <c r="Q688" s="70"/>
      <c r="R688" s="70"/>
    </row>
    <row r="689" spans="2:18" ht="15" customHeight="1"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</row>
    <row r="690" spans="2:18" ht="15" customHeight="1">
      <c r="G690" s="70"/>
      <c r="H690" s="70"/>
      <c r="I690" s="70"/>
      <c r="J690" s="70"/>
      <c r="K690" s="70"/>
      <c r="L690" s="70"/>
      <c r="M690" s="70"/>
      <c r="N690" s="70" t="s">
        <v>216</v>
      </c>
      <c r="O690" s="70" t="s">
        <v>217</v>
      </c>
      <c r="P690" s="70" t="s">
        <v>50</v>
      </c>
      <c r="Q690" s="70"/>
      <c r="R690" s="70"/>
    </row>
    <row r="691" spans="2:18" ht="15" customHeight="1">
      <c r="G691" s="70"/>
      <c r="H691" s="70"/>
      <c r="I691" s="70"/>
      <c r="J691" s="70"/>
      <c r="K691" s="70"/>
      <c r="L691" s="70"/>
      <c r="M691" s="77" t="s">
        <v>11</v>
      </c>
      <c r="N691" s="81">
        <v>0.5</v>
      </c>
      <c r="O691" s="81">
        <v>0</v>
      </c>
      <c r="P691" s="82">
        <v>0.5</v>
      </c>
      <c r="Q691" s="70"/>
      <c r="R691" s="70"/>
    </row>
    <row r="692" spans="2:18" ht="15" customHeight="1"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</row>
    <row r="693" spans="2:18" ht="15" customHeight="1"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</row>
    <row r="694" spans="2:18" ht="15" customHeight="1"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</row>
    <row r="695" spans="2:18" ht="15" customHeight="1"/>
    <row r="696" spans="2:18" ht="15" customHeight="1"/>
    <row r="697" spans="2:18" ht="15" customHeight="1"/>
    <row r="698" spans="2:18" ht="15" customHeight="1"/>
    <row r="699" spans="2:18" ht="15" customHeight="1"/>
    <row r="700" spans="2:18" ht="15" customHeight="1"/>
    <row r="701" spans="2:18" ht="15" customHeight="1"/>
    <row r="702" spans="2:18" ht="15" customHeight="1"/>
    <row r="703" spans="2:18" ht="15" customHeight="1"/>
    <row r="704" spans="2:18" ht="22.5" customHeight="1">
      <c r="B704" s="58" t="s">
        <v>312</v>
      </c>
    </row>
    <row r="705" spans="2:18" ht="15" customHeight="1"/>
    <row r="706" spans="2:18" ht="15" customHeight="1">
      <c r="B706" s="76" t="s">
        <v>313</v>
      </c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</row>
    <row r="707" spans="2:18" ht="15" customHeight="1"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</row>
    <row r="708" spans="2:18" ht="15" customHeight="1"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</row>
    <row r="709" spans="2:18" ht="15" customHeight="1">
      <c r="G709" s="70"/>
      <c r="H709" s="70"/>
      <c r="I709" s="70"/>
      <c r="J709" s="70"/>
      <c r="K709" s="70"/>
      <c r="L709" s="70"/>
      <c r="M709" s="70"/>
      <c r="N709" s="70"/>
      <c r="O709" s="70" t="s">
        <v>314</v>
      </c>
      <c r="P709" s="70" t="s">
        <v>315</v>
      </c>
      <c r="Q709" s="70"/>
      <c r="R709" s="70"/>
    </row>
    <row r="710" spans="2:18" ht="15" customHeight="1">
      <c r="G710" s="70"/>
      <c r="H710" s="70"/>
      <c r="I710" s="70"/>
      <c r="J710" s="70"/>
      <c r="K710" s="70"/>
      <c r="L710" s="70"/>
      <c r="M710" s="70"/>
      <c r="N710" s="77" t="s">
        <v>6</v>
      </c>
      <c r="O710" s="81">
        <v>0.8571428571428571</v>
      </c>
      <c r="P710" s="82">
        <v>0.8571428571428571</v>
      </c>
      <c r="Q710" s="70"/>
      <c r="R710" s="70"/>
    </row>
    <row r="711" spans="2:18" ht="15" customHeight="1">
      <c r="G711" s="70"/>
      <c r="H711" s="70"/>
      <c r="I711" s="70"/>
      <c r="J711" s="70"/>
      <c r="K711" s="70"/>
      <c r="L711" s="70"/>
      <c r="M711" s="70"/>
      <c r="N711" s="79" t="s">
        <v>7</v>
      </c>
      <c r="O711" s="83">
        <v>0.46153846153846151</v>
      </c>
      <c r="P711" s="84">
        <v>0.84615384615384615</v>
      </c>
      <c r="Q711" s="70"/>
      <c r="R711" s="70"/>
    </row>
    <row r="712" spans="2:18" ht="15" customHeight="1">
      <c r="G712" s="70"/>
      <c r="H712" s="70"/>
      <c r="I712" s="70"/>
      <c r="J712" s="70"/>
      <c r="K712" s="70"/>
      <c r="L712" s="70"/>
      <c r="M712" s="70"/>
      <c r="N712" s="79" t="s">
        <v>8</v>
      </c>
      <c r="O712" s="83">
        <v>0.61538461538461542</v>
      </c>
      <c r="P712" s="84">
        <v>0.92307692307692302</v>
      </c>
      <c r="Q712" s="70"/>
      <c r="R712" s="70"/>
    </row>
    <row r="713" spans="2:18" ht="15" customHeight="1">
      <c r="G713" s="70"/>
      <c r="H713" s="70"/>
      <c r="I713" s="70"/>
      <c r="J713" s="70"/>
      <c r="K713" s="70"/>
      <c r="L713" s="70"/>
      <c r="M713" s="70"/>
      <c r="N713" s="79" t="s">
        <v>9</v>
      </c>
      <c r="O713" s="83">
        <v>0.78947368421052633</v>
      </c>
      <c r="P713" s="84">
        <v>0.8421052631578948</v>
      </c>
      <c r="Q713" s="70"/>
      <c r="R713" s="70"/>
    </row>
    <row r="714" spans="2:18" ht="15" customHeight="1">
      <c r="G714" s="70"/>
      <c r="H714" s="70"/>
      <c r="I714" s="70"/>
      <c r="J714" s="70"/>
      <c r="K714" s="70"/>
      <c r="L714" s="70"/>
      <c r="M714" s="70"/>
      <c r="N714" s="79" t="s">
        <v>10</v>
      </c>
      <c r="O714" s="83">
        <v>0.42857142857142855</v>
      </c>
      <c r="P714" s="84">
        <v>0.7142857142857143</v>
      </c>
      <c r="Q714" s="70"/>
      <c r="R714" s="70"/>
    </row>
    <row r="715" spans="2:18" ht="15" customHeight="1">
      <c r="G715" s="70"/>
      <c r="H715" s="70"/>
      <c r="I715" s="70"/>
      <c r="J715" s="70"/>
      <c r="K715" s="70"/>
      <c r="L715" s="70"/>
      <c r="M715" s="70"/>
      <c r="N715" s="79" t="s">
        <v>11</v>
      </c>
      <c r="O715" s="83">
        <v>0.82499999999999996</v>
      </c>
      <c r="P715" s="84">
        <v>0.84615384615384615</v>
      </c>
      <c r="Q715" s="70"/>
      <c r="R715" s="70"/>
    </row>
    <row r="716" spans="2:18" ht="15" customHeight="1">
      <c r="G716" s="70"/>
      <c r="H716" s="70"/>
      <c r="I716" s="70"/>
      <c r="J716" s="70"/>
      <c r="K716" s="70"/>
      <c r="L716" s="70"/>
      <c r="M716" s="70"/>
      <c r="N716" s="79" t="s">
        <v>12</v>
      </c>
      <c r="O716" s="83">
        <v>0.7</v>
      </c>
      <c r="P716" s="84">
        <v>0.6</v>
      </c>
      <c r="Q716" s="70"/>
      <c r="R716" s="70"/>
    </row>
    <row r="717" spans="2:18" ht="15" customHeight="1"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</row>
    <row r="718" spans="2:18" ht="15" customHeight="1"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</row>
    <row r="719" spans="2:18" ht="15" customHeight="1"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</row>
    <row r="720" spans="2:18" ht="15" customHeight="1"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</row>
    <row r="721" spans="2:26" ht="15" customHeight="1"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</row>
    <row r="722" spans="2:26" ht="15" customHeight="1"/>
    <row r="723" spans="2:26" ht="15" customHeight="1"/>
    <row r="724" spans="2:26" ht="15" customHeight="1"/>
    <row r="725" spans="2:26" ht="15" customHeight="1"/>
    <row r="726" spans="2:26" ht="15" customHeight="1"/>
    <row r="727" spans="2:26" ht="15" customHeight="1"/>
    <row r="728" spans="2:26" ht="15" customHeight="1"/>
    <row r="729" spans="2:26" ht="15" customHeight="1"/>
    <row r="730" spans="2:26" ht="15" customHeight="1">
      <c r="B730" s="76" t="s">
        <v>316</v>
      </c>
    </row>
    <row r="731" spans="2:26" ht="15" customHeight="1"/>
    <row r="732" spans="2:26" ht="15" customHeight="1"/>
    <row r="733" spans="2:26" ht="15" customHeight="1"/>
    <row r="734" spans="2:26" ht="15" customHeight="1"/>
    <row r="735" spans="2:26" ht="15" customHeight="1"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2:26" ht="15" customHeight="1"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1:26" ht="15" customHeight="1">
      <c r="K737" s="70"/>
      <c r="L737" s="70"/>
      <c r="M737" s="70"/>
      <c r="N737" s="70"/>
      <c r="O737" s="70"/>
      <c r="P737" s="70"/>
      <c r="Q737" s="70" t="s">
        <v>222</v>
      </c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1:26" ht="15" customHeight="1">
      <c r="K738" s="70"/>
      <c r="L738" s="70"/>
      <c r="M738" s="70"/>
      <c r="N738" s="70"/>
      <c r="O738" s="70"/>
      <c r="P738" s="70"/>
      <c r="Q738" s="70" t="s">
        <v>29</v>
      </c>
      <c r="R738" s="323" t="s">
        <v>30</v>
      </c>
      <c r="S738" s="323"/>
      <c r="T738" s="323"/>
      <c r="U738" s="323"/>
      <c r="V738" s="323"/>
      <c r="W738" s="70" t="s">
        <v>223</v>
      </c>
      <c r="X738" s="70"/>
      <c r="Y738" s="70"/>
      <c r="Z738" s="70"/>
    </row>
    <row r="739" spans="11:26" ht="15" customHeight="1">
      <c r="K739" s="70"/>
      <c r="L739" s="70"/>
      <c r="M739" s="70"/>
      <c r="N739" s="70"/>
      <c r="O739" s="70"/>
      <c r="P739" s="70"/>
      <c r="Q739" s="70"/>
      <c r="R739" s="70" t="s">
        <v>317</v>
      </c>
      <c r="S739" s="70" t="s">
        <v>318</v>
      </c>
      <c r="T739" s="70" t="s">
        <v>319</v>
      </c>
      <c r="U739" s="70" t="s">
        <v>320</v>
      </c>
      <c r="V739" s="70" t="s">
        <v>50</v>
      </c>
      <c r="W739" s="70" t="s">
        <v>29</v>
      </c>
      <c r="X739" s="70" t="s">
        <v>30</v>
      </c>
      <c r="Y739" s="70"/>
      <c r="Z739" s="70"/>
    </row>
    <row r="740" spans="11:26" ht="15" customHeight="1">
      <c r="K740" s="70"/>
      <c r="L740" s="70"/>
      <c r="M740" s="70"/>
      <c r="N740" s="70"/>
      <c r="O740" s="70"/>
      <c r="P740" s="77" t="s">
        <v>6</v>
      </c>
      <c r="Q740" s="81">
        <v>0.28571428571428575</v>
      </c>
      <c r="R740" s="81">
        <v>0.14285714285714288</v>
      </c>
      <c r="S740" s="81">
        <v>0</v>
      </c>
      <c r="T740" s="81">
        <v>0.57142857142857151</v>
      </c>
      <c r="U740" s="81">
        <v>0</v>
      </c>
      <c r="V740" s="81">
        <v>0</v>
      </c>
      <c r="W740" s="81">
        <v>0.4</v>
      </c>
      <c r="X740" s="82">
        <v>0.6</v>
      </c>
      <c r="Y740" s="70"/>
      <c r="Z740" s="70"/>
    </row>
    <row r="741" spans="11:26" ht="15" customHeight="1">
      <c r="K741" s="70"/>
      <c r="L741" s="70"/>
      <c r="M741" s="70"/>
      <c r="N741" s="70"/>
      <c r="O741" s="70"/>
      <c r="P741" s="79" t="s">
        <v>7</v>
      </c>
      <c r="Q741" s="83">
        <v>0.30769230769230771</v>
      </c>
      <c r="R741" s="83">
        <v>0.11538461538461538</v>
      </c>
      <c r="S741" s="83">
        <v>3.8461538461538464E-2</v>
      </c>
      <c r="T741" s="83">
        <v>0.46153846153846151</v>
      </c>
      <c r="U741" s="83">
        <v>0</v>
      </c>
      <c r="V741" s="83">
        <v>7.6923076923076927E-2</v>
      </c>
      <c r="W741" s="83">
        <v>0.77777777777777768</v>
      </c>
      <c r="X741" s="84">
        <v>0.22222222222222221</v>
      </c>
      <c r="Y741" s="70"/>
      <c r="Z741" s="70"/>
    </row>
    <row r="742" spans="11:26" ht="15" customHeight="1">
      <c r="K742" s="70"/>
      <c r="L742" s="70"/>
      <c r="M742" s="70"/>
      <c r="N742" s="70"/>
      <c r="O742" s="70"/>
      <c r="P742" s="79" t="s">
        <v>8</v>
      </c>
      <c r="Q742" s="83">
        <v>0.23076923076923075</v>
      </c>
      <c r="R742" s="83">
        <v>0.38461538461538458</v>
      </c>
      <c r="S742" s="83">
        <v>7.6923076923076927E-2</v>
      </c>
      <c r="T742" s="83">
        <v>0.15384615384615385</v>
      </c>
      <c r="U742" s="83">
        <v>0</v>
      </c>
      <c r="V742" s="83">
        <v>0.15384615384615385</v>
      </c>
      <c r="W742" s="83">
        <v>0.9</v>
      </c>
      <c r="X742" s="84">
        <v>0.1</v>
      </c>
      <c r="Y742" s="70"/>
      <c r="Z742" s="70"/>
    </row>
    <row r="743" spans="11:26" ht="15" customHeight="1">
      <c r="K743" s="70"/>
      <c r="L743" s="70"/>
      <c r="M743" s="70"/>
      <c r="N743" s="70"/>
      <c r="O743" s="70"/>
      <c r="P743" s="79" t="s">
        <v>9</v>
      </c>
      <c r="Q743" s="83">
        <v>5.2631578947368425E-2</v>
      </c>
      <c r="R743" s="83">
        <v>0.47368421052631582</v>
      </c>
      <c r="S743" s="83">
        <v>0.26315789473684209</v>
      </c>
      <c r="T743" s="83">
        <v>5.2631578947368425E-2</v>
      </c>
      <c r="U743" s="83">
        <v>0</v>
      </c>
      <c r="V743" s="83">
        <v>0.15789473684210525</v>
      </c>
      <c r="W743" s="83">
        <v>0.88888888888888884</v>
      </c>
      <c r="X743" s="84">
        <v>0.1111111111111111</v>
      </c>
      <c r="Y743" s="70"/>
      <c r="Z743" s="70"/>
    </row>
    <row r="744" spans="11:26" ht="15" customHeight="1">
      <c r="K744" s="70"/>
      <c r="L744" s="70"/>
      <c r="M744" s="70"/>
      <c r="N744" s="70"/>
      <c r="O744" s="70"/>
      <c r="P744" s="79" t="s">
        <v>10</v>
      </c>
      <c r="Q744" s="83">
        <v>0.57142857142857151</v>
      </c>
      <c r="R744" s="83">
        <v>0.14285714285714288</v>
      </c>
      <c r="S744" s="83">
        <v>0</v>
      </c>
      <c r="T744" s="83">
        <v>0.28571428571428575</v>
      </c>
      <c r="U744" s="83">
        <v>0</v>
      </c>
      <c r="V744" s="83">
        <v>0</v>
      </c>
      <c r="W744" s="83">
        <v>0.33333333333333337</v>
      </c>
      <c r="X744" s="84">
        <v>0.66666666666666674</v>
      </c>
      <c r="Y744" s="70"/>
      <c r="Z744" s="70"/>
    </row>
    <row r="745" spans="11:26" ht="15" customHeight="1">
      <c r="K745" s="70"/>
      <c r="L745" s="70"/>
      <c r="M745" s="70"/>
      <c r="N745" s="70"/>
      <c r="O745" s="70"/>
      <c r="P745" s="79" t="s">
        <v>11</v>
      </c>
      <c r="Q745" s="83">
        <v>0.17499999999999999</v>
      </c>
      <c r="R745" s="83">
        <v>0.125</v>
      </c>
      <c r="S745" s="83">
        <v>0.1</v>
      </c>
      <c r="T745" s="83">
        <v>0.55000000000000004</v>
      </c>
      <c r="U745" s="83">
        <v>0</v>
      </c>
      <c r="V745" s="83">
        <v>0.05</v>
      </c>
      <c r="W745" s="83">
        <v>0.71875</v>
      </c>
      <c r="X745" s="84">
        <v>0.28125</v>
      </c>
      <c r="Y745" s="70"/>
      <c r="Z745" s="70"/>
    </row>
    <row r="746" spans="11:26" ht="15" customHeight="1">
      <c r="K746" s="70"/>
      <c r="L746" s="70"/>
      <c r="M746" s="70"/>
      <c r="N746" s="70"/>
      <c r="O746" s="70"/>
      <c r="P746" s="79" t="s">
        <v>12</v>
      </c>
      <c r="Q746" s="83">
        <v>0.3</v>
      </c>
      <c r="R746" s="83">
        <v>0.3</v>
      </c>
      <c r="S746" s="83">
        <v>0.1</v>
      </c>
      <c r="T746" s="83">
        <v>0.3</v>
      </c>
      <c r="U746" s="83">
        <v>0</v>
      </c>
      <c r="V746" s="83">
        <v>0</v>
      </c>
      <c r="W746" s="83">
        <v>0.7142857142857143</v>
      </c>
      <c r="X746" s="84">
        <v>0.28571428571428575</v>
      </c>
      <c r="Y746" s="70"/>
      <c r="Z746" s="70"/>
    </row>
    <row r="747" spans="11:26" ht="15" customHeight="1"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1:26" ht="15" customHeight="1"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1:26" ht="15" customHeight="1"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1:26" ht="15" customHeight="1"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1:26" ht="15" customHeight="1"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1:26" ht="15" customHeight="1"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2:26" ht="15" customHeight="1"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2:26" ht="15" customHeight="1"/>
    <row r="755" spans="2:26" ht="15" customHeight="1">
      <c r="B755" s="76" t="s">
        <v>229</v>
      </c>
    </row>
    <row r="756" spans="2:26" ht="15" customHeight="1"/>
    <row r="757" spans="2:26" ht="15" customHeight="1">
      <c r="L757" s="70"/>
      <c r="M757" s="70"/>
      <c r="N757" s="70"/>
      <c r="O757" s="70"/>
      <c r="P757" s="70"/>
      <c r="Q757" s="70"/>
      <c r="R757" s="70"/>
    </row>
    <row r="758" spans="2:26" ht="15" customHeight="1">
      <c r="L758" s="70"/>
      <c r="M758" s="70"/>
      <c r="N758" s="70" t="s">
        <v>230</v>
      </c>
      <c r="O758" s="70"/>
      <c r="P758" s="70"/>
      <c r="Q758" s="70"/>
      <c r="R758" s="70"/>
    </row>
    <row r="759" spans="2:26" ht="15" customHeight="1">
      <c r="L759" s="70"/>
      <c r="M759" s="70"/>
      <c r="N759" s="70" t="s">
        <v>29</v>
      </c>
      <c r="O759" s="323" t="s">
        <v>30</v>
      </c>
      <c r="P759" s="323"/>
      <c r="Q759" s="323"/>
      <c r="R759" s="70"/>
    </row>
    <row r="760" spans="2:26" ht="15" customHeight="1">
      <c r="L760" s="70"/>
      <c r="M760" s="70"/>
      <c r="N760" s="70"/>
      <c r="O760" s="70" t="s">
        <v>321</v>
      </c>
      <c r="P760" s="70" t="s">
        <v>322</v>
      </c>
      <c r="Q760" s="70" t="s">
        <v>233</v>
      </c>
      <c r="R760" s="70"/>
    </row>
    <row r="761" spans="2:26" ht="15" customHeight="1">
      <c r="L761" s="70"/>
      <c r="M761" s="77" t="s">
        <v>6</v>
      </c>
      <c r="N761" s="81">
        <v>0.57142857142857151</v>
      </c>
      <c r="O761" s="81">
        <v>0</v>
      </c>
      <c r="P761" s="81">
        <v>0.28571428571428575</v>
      </c>
      <c r="Q761" s="82">
        <v>0.14285714285714288</v>
      </c>
      <c r="R761" s="70"/>
    </row>
    <row r="762" spans="2:26" ht="15" customHeight="1">
      <c r="L762" s="70"/>
      <c r="M762" s="79" t="s">
        <v>7</v>
      </c>
      <c r="N762" s="83">
        <v>0.5</v>
      </c>
      <c r="O762" s="83">
        <v>0.15384615384615385</v>
      </c>
      <c r="P762" s="83">
        <v>0.30769230769230771</v>
      </c>
      <c r="Q762" s="84">
        <v>3.8461538461538464E-2</v>
      </c>
      <c r="R762" s="70"/>
    </row>
    <row r="763" spans="2:26" ht="15" customHeight="1">
      <c r="L763" s="70"/>
      <c r="M763" s="79" t="s">
        <v>8</v>
      </c>
      <c r="N763" s="83">
        <v>0.76923076923076916</v>
      </c>
      <c r="O763" s="83">
        <v>0.15384615384615385</v>
      </c>
      <c r="P763" s="83">
        <v>0</v>
      </c>
      <c r="Q763" s="84">
        <v>7.6923076923076927E-2</v>
      </c>
      <c r="R763" s="70"/>
    </row>
    <row r="764" spans="2:26" ht="15" customHeight="1">
      <c r="L764" s="70"/>
      <c r="M764" s="79" t="s">
        <v>9</v>
      </c>
      <c r="N764" s="83">
        <v>0.36842105263157898</v>
      </c>
      <c r="O764" s="83">
        <v>0.26315789473684209</v>
      </c>
      <c r="P764" s="83">
        <v>0.31578947368421051</v>
      </c>
      <c r="Q764" s="84">
        <v>5.2631578947368425E-2</v>
      </c>
      <c r="R764" s="70"/>
    </row>
    <row r="765" spans="2:26" ht="15" customHeight="1">
      <c r="L765" s="70"/>
      <c r="M765" s="79" t="s">
        <v>10</v>
      </c>
      <c r="N765" s="83">
        <v>0.7142857142857143</v>
      </c>
      <c r="O765" s="83">
        <v>0</v>
      </c>
      <c r="P765" s="83">
        <v>0.28571428571428575</v>
      </c>
      <c r="Q765" s="84">
        <v>0</v>
      </c>
      <c r="R765" s="70"/>
    </row>
    <row r="766" spans="2:26" ht="15" customHeight="1">
      <c r="L766" s="70"/>
      <c r="M766" s="79" t="s">
        <v>11</v>
      </c>
      <c r="N766" s="83">
        <v>0.52500000000000002</v>
      </c>
      <c r="O766" s="83">
        <v>0.125</v>
      </c>
      <c r="P766" s="83">
        <v>0.17499999999999999</v>
      </c>
      <c r="Q766" s="84">
        <v>0.17499999999999999</v>
      </c>
      <c r="R766" s="70"/>
    </row>
    <row r="767" spans="2:26" ht="15" customHeight="1">
      <c r="L767" s="70"/>
      <c r="M767" s="79" t="s">
        <v>12</v>
      </c>
      <c r="N767" s="83">
        <v>0.6</v>
      </c>
      <c r="O767" s="83">
        <v>0.1</v>
      </c>
      <c r="P767" s="83">
        <v>0.2</v>
      </c>
      <c r="Q767" s="84">
        <v>0.1</v>
      </c>
      <c r="R767" s="70"/>
    </row>
    <row r="768" spans="2:26" ht="15" customHeight="1">
      <c r="L768" s="70"/>
      <c r="M768" s="70"/>
      <c r="N768" s="70"/>
      <c r="O768" s="70"/>
      <c r="P768" s="70"/>
      <c r="Q768" s="70"/>
      <c r="R768" s="70"/>
    </row>
    <row r="769" spans="2:18" ht="15" customHeight="1">
      <c r="L769" s="70"/>
      <c r="M769" s="70"/>
      <c r="N769" s="70"/>
      <c r="O769" s="70"/>
      <c r="P769" s="70"/>
      <c r="Q769" s="70"/>
      <c r="R769" s="70"/>
    </row>
    <row r="770" spans="2:18" ht="15" customHeight="1"/>
    <row r="771" spans="2:18" ht="15" customHeight="1"/>
    <row r="772" spans="2:18" ht="15" customHeight="1"/>
    <row r="773" spans="2:18" ht="15" customHeight="1"/>
    <row r="774" spans="2:18" ht="15" customHeight="1"/>
    <row r="775" spans="2:18" ht="15" customHeight="1"/>
    <row r="776" spans="2:18" ht="15" customHeight="1"/>
    <row r="777" spans="2:18" ht="15" customHeight="1"/>
    <row r="778" spans="2:18" ht="15" customHeight="1"/>
    <row r="779" spans="2:18" ht="15" customHeight="1"/>
    <row r="780" spans="2:18" ht="15" customHeight="1"/>
    <row r="781" spans="2:18" ht="15" customHeight="1"/>
    <row r="782" spans="2:18" ht="19.5" customHeight="1">
      <c r="B782" s="58" t="s">
        <v>279</v>
      </c>
    </row>
    <row r="783" spans="2:18" ht="15" customHeight="1"/>
    <row r="784" spans="2:18" ht="15" customHeight="1">
      <c r="B784" s="76" t="s">
        <v>323</v>
      </c>
    </row>
    <row r="785" spans="13:18" ht="15" customHeight="1">
      <c r="M785" s="70"/>
      <c r="N785" s="70"/>
      <c r="O785" s="70"/>
      <c r="P785" s="70"/>
      <c r="Q785" s="70"/>
      <c r="R785" s="70"/>
    </row>
    <row r="786" spans="13:18" ht="15" customHeight="1">
      <c r="M786" s="70"/>
      <c r="N786" s="70"/>
      <c r="O786" s="70"/>
      <c r="P786" s="70"/>
      <c r="Q786" s="70"/>
      <c r="R786" s="70"/>
    </row>
    <row r="787" spans="13:18" ht="15" customHeight="1">
      <c r="M787" s="70"/>
      <c r="N787" s="70"/>
      <c r="O787" s="70" t="s">
        <v>235</v>
      </c>
      <c r="P787" s="70"/>
      <c r="Q787" s="70"/>
      <c r="R787" s="70"/>
    </row>
    <row r="788" spans="13:18" ht="15" customHeight="1">
      <c r="M788" s="70"/>
      <c r="N788" s="70"/>
      <c r="O788" s="70"/>
      <c r="P788" s="70"/>
      <c r="Q788" s="70"/>
      <c r="R788" s="70"/>
    </row>
    <row r="789" spans="13:18" ht="15" customHeight="1">
      <c r="M789" s="70"/>
      <c r="N789" s="70"/>
      <c r="O789" s="70" t="s">
        <v>236</v>
      </c>
      <c r="P789" s="70" t="s">
        <v>237</v>
      </c>
      <c r="Q789" s="70" t="s">
        <v>238</v>
      </c>
      <c r="R789" s="70" t="s">
        <v>239</v>
      </c>
    </row>
    <row r="790" spans="13:18" ht="15" customHeight="1">
      <c r="M790" s="70"/>
      <c r="N790" s="77" t="s">
        <v>6</v>
      </c>
      <c r="O790" s="81">
        <v>0.5</v>
      </c>
      <c r="P790" s="81">
        <v>0.5</v>
      </c>
      <c r="Q790" s="81">
        <v>0</v>
      </c>
      <c r="R790" s="82">
        <v>0</v>
      </c>
    </row>
    <row r="791" spans="13:18" ht="15" customHeight="1">
      <c r="M791" s="70"/>
      <c r="N791" s="79" t="s">
        <v>7</v>
      </c>
      <c r="O791" s="83">
        <v>0.8</v>
      </c>
      <c r="P791" s="83">
        <v>0.2</v>
      </c>
      <c r="Q791" s="83">
        <v>0</v>
      </c>
      <c r="R791" s="84">
        <v>0</v>
      </c>
    </row>
    <row r="792" spans="13:18" ht="15" customHeight="1">
      <c r="M792" s="70"/>
      <c r="N792" s="79" t="s">
        <v>8</v>
      </c>
      <c r="O792" s="83">
        <v>0.30769230769230771</v>
      </c>
      <c r="P792" s="83">
        <v>0.61538461538461542</v>
      </c>
      <c r="Q792" s="83">
        <v>7.6923076923076927E-2</v>
      </c>
      <c r="R792" s="84">
        <v>0</v>
      </c>
    </row>
    <row r="793" spans="13:18" ht="15" customHeight="1">
      <c r="M793" s="70"/>
      <c r="N793" s="79" t="s">
        <v>9</v>
      </c>
      <c r="O793" s="83">
        <v>0.61111111111111116</v>
      </c>
      <c r="P793" s="83">
        <v>0.38888888888888884</v>
      </c>
      <c r="Q793" s="83">
        <v>0</v>
      </c>
      <c r="R793" s="84">
        <v>0</v>
      </c>
    </row>
    <row r="794" spans="13:18" ht="15" customHeight="1">
      <c r="M794" s="70"/>
      <c r="N794" s="79" t="s">
        <v>10</v>
      </c>
      <c r="O794" s="83">
        <v>0.8571428571428571</v>
      </c>
      <c r="P794" s="83">
        <v>0.14285714285714288</v>
      </c>
      <c r="Q794" s="83">
        <v>0</v>
      </c>
      <c r="R794" s="84">
        <v>0</v>
      </c>
    </row>
    <row r="795" spans="13:18" ht="15" customHeight="1">
      <c r="M795" s="70"/>
      <c r="N795" s="79" t="s">
        <v>11</v>
      </c>
      <c r="O795" s="83">
        <v>0.7</v>
      </c>
      <c r="P795" s="83">
        <v>0.3</v>
      </c>
      <c r="Q795" s="83">
        <v>0</v>
      </c>
      <c r="R795" s="84">
        <v>0</v>
      </c>
    </row>
    <row r="796" spans="13:18" ht="15" customHeight="1">
      <c r="M796" s="70"/>
      <c r="N796" s="79" t="s">
        <v>12</v>
      </c>
      <c r="O796" s="83">
        <v>0.8</v>
      </c>
      <c r="P796" s="83">
        <v>0.2</v>
      </c>
      <c r="Q796" s="83">
        <v>0</v>
      </c>
      <c r="R796" s="84">
        <v>0</v>
      </c>
    </row>
    <row r="797" spans="13:18" ht="15" customHeight="1">
      <c r="M797" s="70"/>
      <c r="N797" s="70"/>
      <c r="O797" s="70"/>
      <c r="P797" s="70"/>
      <c r="Q797" s="70"/>
      <c r="R797" s="70"/>
    </row>
    <row r="798" spans="13:18" ht="15" customHeight="1">
      <c r="M798" s="70"/>
      <c r="N798" s="70"/>
      <c r="O798" s="70"/>
      <c r="P798" s="70"/>
      <c r="Q798" s="70"/>
      <c r="R798" s="70"/>
    </row>
    <row r="799" spans="13:18" ht="15" customHeight="1">
      <c r="M799" s="70"/>
      <c r="N799" s="70"/>
      <c r="O799" s="70"/>
      <c r="P799" s="70"/>
      <c r="Q799" s="70"/>
      <c r="R799" s="70"/>
    </row>
    <row r="800" spans="13:18" ht="15" customHeight="1"/>
    <row r="801" spans="2:22" ht="15" customHeight="1"/>
    <row r="802" spans="2:22" ht="15" customHeight="1"/>
    <row r="803" spans="2:22" ht="15" customHeight="1"/>
    <row r="804" spans="2:22" ht="15" customHeight="1"/>
    <row r="805" spans="2:22" ht="15" customHeight="1"/>
    <row r="806" spans="2:22" ht="15" customHeight="1"/>
    <row r="807" spans="2:22" ht="15" customHeight="1"/>
    <row r="808" spans="2:22" ht="15" customHeight="1">
      <c r="B808" s="76" t="s">
        <v>324</v>
      </c>
      <c r="N808" s="70"/>
      <c r="O808" s="70"/>
      <c r="P808" s="70"/>
      <c r="Q808" s="70"/>
      <c r="R808" s="70"/>
      <c r="S808" s="70"/>
      <c r="T808" s="70"/>
      <c r="U808" s="70"/>
      <c r="V808" s="117"/>
    </row>
    <row r="809" spans="2:22" ht="15" customHeight="1">
      <c r="N809" s="70"/>
      <c r="O809" s="70"/>
      <c r="P809" s="70"/>
      <c r="Q809" s="70"/>
      <c r="R809" s="70"/>
      <c r="S809" s="70"/>
      <c r="T809" s="70"/>
      <c r="U809" s="70"/>
      <c r="V809" s="117"/>
    </row>
    <row r="810" spans="2:22" ht="15" customHeight="1">
      <c r="N810" s="70"/>
      <c r="O810" s="70"/>
      <c r="P810" s="70"/>
      <c r="Q810" s="70"/>
      <c r="R810" s="70"/>
      <c r="S810" s="70"/>
      <c r="T810" s="70"/>
      <c r="U810" s="70"/>
      <c r="V810" s="117"/>
    </row>
    <row r="811" spans="2:22" ht="15" customHeight="1">
      <c r="N811" s="70"/>
      <c r="O811" s="70"/>
      <c r="P811" s="70" t="s">
        <v>298</v>
      </c>
      <c r="Q811" s="70"/>
      <c r="R811" s="70"/>
      <c r="S811" s="70"/>
      <c r="T811" s="70"/>
      <c r="U811" s="70"/>
      <c r="V811" s="117"/>
    </row>
    <row r="812" spans="2:22" ht="15" customHeight="1">
      <c r="N812" s="70"/>
      <c r="O812" s="70"/>
      <c r="P812" s="70"/>
      <c r="Q812" s="70"/>
      <c r="R812" s="70"/>
      <c r="S812" s="70"/>
      <c r="T812" s="70"/>
      <c r="U812" s="70"/>
      <c r="V812" s="117"/>
    </row>
    <row r="813" spans="2:22" ht="15" customHeight="1">
      <c r="N813" s="70"/>
      <c r="O813" s="70"/>
      <c r="P813" s="70" t="s">
        <v>299</v>
      </c>
      <c r="Q813" s="70" t="s">
        <v>300</v>
      </c>
      <c r="R813" s="70" t="s">
        <v>301</v>
      </c>
      <c r="S813" s="70" t="s">
        <v>302</v>
      </c>
      <c r="T813" s="70" t="s">
        <v>303</v>
      </c>
      <c r="U813" s="70"/>
      <c r="V813" s="117"/>
    </row>
    <row r="814" spans="2:22" ht="15" customHeight="1">
      <c r="N814" s="70"/>
      <c r="O814" s="112" t="s">
        <v>304</v>
      </c>
      <c r="P814" s="113">
        <v>0.21428571428571427</v>
      </c>
      <c r="Q814" s="113">
        <v>0.14285714285714288</v>
      </c>
      <c r="R814" s="113">
        <v>0.35714285714285715</v>
      </c>
      <c r="S814" s="113">
        <v>0.14285714285714288</v>
      </c>
      <c r="T814" s="113">
        <v>0.14285714285714288</v>
      </c>
      <c r="U814" s="70"/>
      <c r="V814" s="117"/>
    </row>
    <row r="815" spans="2:22" ht="15" customHeight="1">
      <c r="N815" s="70"/>
      <c r="O815" s="112" t="s">
        <v>305</v>
      </c>
      <c r="P815" s="113">
        <v>0.53333333333333333</v>
      </c>
      <c r="Q815" s="113">
        <v>0</v>
      </c>
      <c r="R815" s="113">
        <v>6.6666666666666666E-2</v>
      </c>
      <c r="S815" s="113">
        <v>0.13333333333333333</v>
      </c>
      <c r="T815" s="113">
        <v>0.26666666666666666</v>
      </c>
      <c r="U815" s="70"/>
      <c r="V815" s="117"/>
    </row>
    <row r="816" spans="2:22" ht="15" customHeight="1">
      <c r="N816" s="70"/>
      <c r="O816" s="112" t="s">
        <v>7</v>
      </c>
      <c r="P816" s="113">
        <v>0.5</v>
      </c>
      <c r="Q816" s="113">
        <v>0</v>
      </c>
      <c r="R816" s="113">
        <v>0.25</v>
      </c>
      <c r="S816" s="113">
        <v>0.25</v>
      </c>
      <c r="T816" s="113">
        <v>0</v>
      </c>
      <c r="U816" s="70"/>
      <c r="V816" s="117"/>
    </row>
    <row r="817" spans="14:22" ht="15" customHeight="1">
      <c r="N817" s="70"/>
      <c r="O817" s="112" t="s">
        <v>10</v>
      </c>
      <c r="P817" s="113">
        <v>0.6</v>
      </c>
      <c r="Q817" s="113">
        <v>0.1</v>
      </c>
      <c r="R817" s="113">
        <v>0.2</v>
      </c>
      <c r="S817" s="113">
        <v>0</v>
      </c>
      <c r="T817" s="113">
        <v>0.1</v>
      </c>
      <c r="U817" s="70"/>
      <c r="V817" s="117"/>
    </row>
    <row r="818" spans="14:22" ht="15" customHeight="1">
      <c r="N818" s="70"/>
      <c r="O818" s="112" t="s">
        <v>11</v>
      </c>
      <c r="P818" s="113">
        <v>0.5</v>
      </c>
      <c r="Q818" s="113">
        <v>0.13636363636363635</v>
      </c>
      <c r="R818" s="113">
        <v>0.13636363636363635</v>
      </c>
      <c r="S818" s="113">
        <v>0.18181818181818182</v>
      </c>
      <c r="T818" s="113">
        <v>4.5454545454545456E-2</v>
      </c>
      <c r="U818" s="70"/>
      <c r="V818" s="117"/>
    </row>
    <row r="819" spans="14:22" ht="15" customHeight="1">
      <c r="N819" s="70"/>
      <c r="O819" s="112" t="s">
        <v>12</v>
      </c>
      <c r="P819" s="113">
        <v>0.54545454545454541</v>
      </c>
      <c r="Q819" s="113">
        <v>0</v>
      </c>
      <c r="R819" s="113">
        <v>0.36363636363636365</v>
      </c>
      <c r="S819" s="113">
        <v>0</v>
      </c>
      <c r="T819" s="113">
        <v>9.0909090909090912E-2</v>
      </c>
      <c r="U819" s="70"/>
      <c r="V819" s="117"/>
    </row>
    <row r="820" spans="14:22" ht="15" customHeight="1">
      <c r="N820" s="70"/>
      <c r="O820" s="70"/>
      <c r="P820" s="70"/>
      <c r="Q820" s="70"/>
      <c r="R820" s="70"/>
      <c r="S820" s="70"/>
      <c r="T820" s="70"/>
      <c r="U820" s="70"/>
      <c r="V820" s="117"/>
    </row>
    <row r="821" spans="14:22" ht="15" customHeight="1">
      <c r="N821" s="70"/>
      <c r="O821" s="70"/>
      <c r="P821" s="70"/>
      <c r="Q821" s="70"/>
      <c r="R821" s="70"/>
      <c r="S821" s="70"/>
      <c r="T821" s="70"/>
      <c r="U821" s="70"/>
      <c r="V821" s="117"/>
    </row>
    <row r="822" spans="14:22" ht="15" customHeight="1">
      <c r="N822" s="126"/>
      <c r="O822" s="126"/>
      <c r="P822" s="126"/>
      <c r="Q822" s="126"/>
      <c r="R822" s="126"/>
      <c r="S822" s="126"/>
      <c r="T822" s="126"/>
      <c r="U822" s="126"/>
    </row>
    <row r="823" spans="14:22" ht="15" customHeight="1">
      <c r="N823" s="126"/>
      <c r="O823" s="126"/>
      <c r="P823" s="126"/>
      <c r="Q823" s="126"/>
      <c r="R823" s="126"/>
      <c r="S823" s="126"/>
      <c r="T823" s="126"/>
      <c r="U823" s="126"/>
    </row>
    <row r="824" spans="14:22" ht="15" customHeight="1"/>
    <row r="825" spans="14:22" ht="15" customHeight="1"/>
    <row r="826" spans="14:22" ht="15" customHeight="1"/>
    <row r="827" spans="14:22" ht="15" customHeight="1"/>
    <row r="828" spans="14:22" ht="15" customHeight="1"/>
    <row r="829" spans="14:22" ht="15" customHeight="1"/>
    <row r="830" spans="14:22" ht="15" customHeight="1"/>
    <row r="831" spans="14:22" ht="15" customHeight="1"/>
    <row r="832" spans="14:22" ht="15" customHeight="1"/>
    <row r="833" ht="15" customHeight="1"/>
    <row r="834" ht="15" customHeight="1"/>
  </sheetData>
  <mergeCells count="13">
    <mergeCell ref="B1:Q1"/>
    <mergeCell ref="U186:V186"/>
    <mergeCell ref="Q185:R185"/>
    <mergeCell ref="S185:T185"/>
    <mergeCell ref="U185:V185"/>
    <mergeCell ref="Q186:R186"/>
    <mergeCell ref="S186:T186"/>
    <mergeCell ref="U190:V190"/>
    <mergeCell ref="W190:X190"/>
    <mergeCell ref="Y190:Z190"/>
    <mergeCell ref="O759:Q759"/>
    <mergeCell ref="R738:V738"/>
    <mergeCell ref="R485:AF48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3"/>
  <sheetViews>
    <sheetView showGridLines="0" topLeftCell="A94" zoomScale="80" zoomScaleNormal="80" workbookViewId="0">
      <selection activeCell="W126" sqref="W126"/>
    </sheetView>
  </sheetViews>
  <sheetFormatPr defaultColWidth="9.140625" defaultRowHeight="15"/>
  <cols>
    <col min="1" max="1" width="9.140625" style="136"/>
    <col min="2" max="2" width="4" style="136" customWidth="1"/>
    <col min="3" max="16384" width="9.140625" style="136"/>
  </cols>
  <sheetData>
    <row r="1" spans="1:20" s="131" customFormat="1" ht="18.75" customHeight="1">
      <c r="A1" s="133"/>
    </row>
    <row r="2" spans="1:20" s="131" customFormat="1" ht="47.25" customHeight="1">
      <c r="A2" s="155"/>
      <c r="B2" s="276" t="s">
        <v>240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20" s="131" customFormat="1" ht="18.75" customHeight="1">
      <c r="A3" s="133"/>
    </row>
    <row r="4" spans="1:20" s="131" customFormat="1" ht="18.75" customHeight="1">
      <c r="A4" s="13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1:20" s="131" customFormat="1" ht="33.75" customHeight="1" thickBot="1">
      <c r="A5" s="133"/>
      <c r="B5" s="156" t="s">
        <v>430</v>
      </c>
      <c r="C5" s="157"/>
      <c r="D5" s="157"/>
      <c r="E5" s="158"/>
      <c r="F5" s="158"/>
      <c r="G5" s="158"/>
      <c r="H5" s="158"/>
      <c r="I5" s="156"/>
      <c r="J5" s="156"/>
      <c r="K5" s="156"/>
      <c r="L5" s="156"/>
      <c r="M5" s="156"/>
      <c r="N5" s="156"/>
    </row>
    <row r="6" spans="1:20" s="131" customFormat="1" ht="18.75" customHeight="1">
      <c r="A6" s="133"/>
      <c r="C6" s="132"/>
    </row>
    <row r="7" spans="1:20" s="131" customFormat="1" ht="18.75" customHeight="1">
      <c r="A7" s="133"/>
      <c r="C7" s="132"/>
    </row>
    <row r="8" spans="1:20" s="131" customFormat="1" ht="18.75" customHeight="1">
      <c r="A8" s="133"/>
      <c r="C8" s="132"/>
    </row>
    <row r="9" spans="1:20" s="165" customFormat="1" ht="32.25" thickBot="1">
      <c r="A9" s="159"/>
      <c r="B9" s="160" t="s">
        <v>268</v>
      </c>
      <c r="C9" s="161"/>
      <c r="D9" s="162"/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164"/>
      <c r="S9" s="164"/>
      <c r="T9" s="159"/>
    </row>
    <row r="10" spans="1:20">
      <c r="B10" s="166" t="s">
        <v>431</v>
      </c>
    </row>
    <row r="12" spans="1:20" ht="21">
      <c r="C12" s="167" t="s">
        <v>368</v>
      </c>
    </row>
    <row r="13" spans="1:20">
      <c r="C13" s="166"/>
    </row>
    <row r="42" spans="2:19">
      <c r="C42" s="142"/>
    </row>
    <row r="47" spans="2:19" ht="32.25" thickBot="1">
      <c r="B47" s="160" t="s">
        <v>269</v>
      </c>
      <c r="C47" s="168"/>
      <c r="D47" s="169"/>
      <c r="E47" s="169"/>
      <c r="F47" s="170"/>
      <c r="G47" s="170"/>
      <c r="H47" s="170"/>
      <c r="I47" s="163"/>
      <c r="J47" s="163"/>
      <c r="K47" s="163"/>
      <c r="L47" s="163"/>
      <c r="M47" s="163"/>
      <c r="N47" s="163"/>
      <c r="O47" s="163"/>
      <c r="P47" s="163"/>
      <c r="Q47" s="164"/>
      <c r="R47" s="164"/>
      <c r="S47" s="164"/>
    </row>
    <row r="48" spans="2:19" s="131" customFormat="1" ht="18.75" customHeight="1">
      <c r="J48" s="133"/>
      <c r="K48" s="133"/>
      <c r="L48" s="133"/>
      <c r="M48" s="133"/>
      <c r="N48" s="133"/>
      <c r="O48" s="133"/>
      <c r="P48" s="133"/>
      <c r="Q48" s="133"/>
      <c r="R48" s="133"/>
    </row>
    <row r="49" spans="3:18" s="131" customFormat="1" ht="18.75" customHeight="1">
      <c r="J49" s="133"/>
      <c r="K49" s="133"/>
      <c r="L49" s="133"/>
      <c r="M49" s="133"/>
      <c r="N49" s="133"/>
      <c r="O49" s="133"/>
      <c r="P49" s="133"/>
      <c r="Q49" s="133"/>
      <c r="R49" s="133"/>
    </row>
    <row r="50" spans="3:18" s="131" customFormat="1" ht="18.75" customHeight="1">
      <c r="C50" s="171" t="s">
        <v>270</v>
      </c>
      <c r="D50" s="172"/>
      <c r="E50" s="172"/>
      <c r="F50" s="173"/>
      <c r="G50" s="173"/>
      <c r="H50" s="173"/>
      <c r="I50" s="173"/>
      <c r="J50" s="173"/>
      <c r="K50" s="173"/>
      <c r="L50" s="173"/>
      <c r="M50" s="173"/>
      <c r="N50" s="133"/>
      <c r="O50" s="133"/>
      <c r="P50" s="133"/>
      <c r="Q50" s="133"/>
      <c r="R50" s="133"/>
    </row>
    <row r="51" spans="3:18" s="131" customFormat="1" ht="18.75" customHeight="1">
      <c r="C51" s="171"/>
      <c r="D51" s="172"/>
      <c r="E51" s="172"/>
      <c r="F51" s="173"/>
      <c r="G51" s="173"/>
      <c r="H51" s="173"/>
      <c r="I51" s="173"/>
      <c r="J51" s="173"/>
      <c r="K51" s="173"/>
      <c r="L51" s="173"/>
      <c r="M51" s="173"/>
      <c r="N51" s="133"/>
      <c r="O51" s="133"/>
      <c r="P51" s="133"/>
      <c r="Q51" s="133"/>
      <c r="R51" s="133"/>
    </row>
    <row r="52" spans="3:18" s="131" customFormat="1" ht="18.75" customHeight="1">
      <c r="C52" s="171"/>
      <c r="D52" s="172"/>
      <c r="E52" s="172"/>
      <c r="F52" s="173"/>
      <c r="G52" s="173"/>
      <c r="H52" s="173"/>
      <c r="I52" s="173"/>
      <c r="J52" s="173"/>
      <c r="K52" s="173"/>
      <c r="L52" s="173"/>
      <c r="M52" s="173"/>
      <c r="N52" s="133"/>
      <c r="O52" s="133"/>
      <c r="P52" s="133"/>
      <c r="Q52" s="133"/>
      <c r="R52" s="133"/>
    </row>
    <row r="54" spans="3:18" ht="21">
      <c r="C54" s="167" t="s">
        <v>369</v>
      </c>
    </row>
    <row r="85" spans="3:18">
      <c r="C85" s="142"/>
    </row>
    <row r="90" spans="3:18" s="131" customFormat="1" ht="18.75" customHeight="1">
      <c r="C90" s="171" t="s">
        <v>271</v>
      </c>
      <c r="D90" s="172"/>
      <c r="E90" s="172"/>
      <c r="F90" s="173"/>
      <c r="G90" s="173"/>
      <c r="H90" s="173"/>
      <c r="I90" s="173"/>
      <c r="J90" s="173"/>
      <c r="K90" s="173"/>
      <c r="L90" s="173"/>
      <c r="M90" s="173"/>
      <c r="N90" s="133"/>
      <c r="O90" s="133"/>
      <c r="P90" s="133"/>
      <c r="Q90" s="133"/>
      <c r="R90" s="133"/>
    </row>
    <row r="93" spans="3:18" ht="21">
      <c r="C93" s="167" t="s">
        <v>370</v>
      </c>
    </row>
    <row r="115" spans="3:3">
      <c r="C115" s="142"/>
    </row>
    <row r="132" spans="1:23">
      <c r="E132" s="136" t="s">
        <v>371</v>
      </c>
    </row>
    <row r="140" spans="1:23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1:23" ht="21">
      <c r="A141" s="150"/>
      <c r="B141" s="150"/>
      <c r="C141" s="167" t="s">
        <v>58</v>
      </c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1:23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1:23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1:23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1:23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1:23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1:23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1:23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1:23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1:23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1:23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1:23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1:23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1:23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1:23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1:23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1:23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1:23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1:23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1:23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1:23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1:23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1:23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1:23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1:23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1:23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1:23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1:23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1:23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1:23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1:23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1:23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1:23">
      <c r="A173" s="150"/>
      <c r="B173" s="150"/>
      <c r="C173" s="144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5" spans="1:23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1:23" ht="21">
      <c r="A176" s="150"/>
      <c r="B176" s="150"/>
      <c r="C176" s="167" t="s">
        <v>87</v>
      </c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1:23">
      <c r="A177" s="150"/>
      <c r="B177" s="150"/>
      <c r="C177" s="174" t="s">
        <v>372</v>
      </c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1:23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1:23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1:23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1:23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1:23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1:23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1:23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1:23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1:23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1:23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1:23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1:23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1:23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1:23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1:23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1:23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1:23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1:23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1:23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1:23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1:23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1:23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1:23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1:23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1:23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1:23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1:23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1:23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1:23">
      <c r="A206" s="150"/>
      <c r="B206" s="150"/>
      <c r="C206" s="144"/>
      <c r="D206" s="150"/>
      <c r="E206" s="150"/>
      <c r="F206" s="150"/>
      <c r="G206" s="150"/>
      <c r="H206" s="150"/>
      <c r="I206" s="244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1:23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1:23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1:23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1:23" ht="21">
      <c r="C210" s="171" t="s">
        <v>272</v>
      </c>
    </row>
    <row r="211" spans="1:23">
      <c r="C211" s="136" t="s">
        <v>373</v>
      </c>
    </row>
    <row r="244" spans="2:18">
      <c r="C244" s="175"/>
    </row>
    <row r="248" spans="2:18" ht="32.25" thickBot="1">
      <c r="B248" s="176" t="s">
        <v>274</v>
      </c>
      <c r="C248" s="168"/>
      <c r="D248" s="169"/>
      <c r="E248" s="169"/>
      <c r="F248" s="170"/>
      <c r="G248" s="170"/>
      <c r="H248" s="170"/>
      <c r="I248" s="170"/>
      <c r="J248" s="170"/>
      <c r="K248" s="170"/>
      <c r="L248" s="170"/>
      <c r="M248" s="170"/>
      <c r="N248" s="173"/>
      <c r="O248" s="173"/>
      <c r="P248" s="173"/>
    </row>
    <row r="249" spans="2:18" s="131" customFormat="1" ht="18.75" customHeight="1">
      <c r="C249" s="177" t="s">
        <v>275</v>
      </c>
      <c r="J249" s="133"/>
      <c r="K249" s="133"/>
      <c r="L249" s="133"/>
      <c r="M249" s="133"/>
      <c r="N249" s="133"/>
      <c r="O249" s="133"/>
      <c r="P249" s="133"/>
      <c r="Q249" s="133"/>
      <c r="R249" s="133"/>
    </row>
    <row r="250" spans="2:18" s="131" customFormat="1" ht="18.75" customHeight="1">
      <c r="C250" s="177"/>
      <c r="J250" s="133"/>
      <c r="K250" s="133"/>
      <c r="L250" s="133"/>
      <c r="M250" s="133"/>
      <c r="N250" s="133"/>
      <c r="O250" s="133"/>
      <c r="P250" s="133"/>
      <c r="Q250" s="133"/>
      <c r="R250" s="133"/>
    </row>
    <row r="251" spans="2:18" s="131" customFormat="1" ht="18.75" customHeight="1">
      <c r="C251" s="177"/>
      <c r="J251" s="133"/>
      <c r="K251" s="133"/>
      <c r="L251" s="133"/>
      <c r="M251" s="133"/>
      <c r="N251" s="133"/>
      <c r="O251" s="133"/>
      <c r="P251" s="133"/>
      <c r="Q251" s="133"/>
      <c r="R251" s="133"/>
    </row>
    <row r="252" spans="2:18" ht="21">
      <c r="C252" s="167" t="s">
        <v>374</v>
      </c>
    </row>
    <row r="283" spans="2:18">
      <c r="C283" s="142"/>
    </row>
    <row r="286" spans="2:18" ht="32.25" thickBot="1">
      <c r="B286" s="176" t="s">
        <v>278</v>
      </c>
      <c r="C286" s="168"/>
      <c r="D286" s="169"/>
      <c r="E286" s="169"/>
      <c r="F286" s="170"/>
      <c r="G286" s="170"/>
      <c r="H286" s="170"/>
      <c r="I286" s="170"/>
      <c r="J286" s="170"/>
      <c r="K286" s="170"/>
      <c r="L286" s="170"/>
      <c r="M286" s="170"/>
      <c r="N286" s="173"/>
      <c r="O286" s="173"/>
      <c r="P286" s="173"/>
    </row>
    <row r="287" spans="2:18" s="131" customFormat="1" ht="18.75" customHeight="1">
      <c r="C287" s="177"/>
      <c r="J287" s="133"/>
      <c r="K287" s="133"/>
      <c r="L287" s="133"/>
      <c r="M287" s="133"/>
      <c r="N287" s="133"/>
      <c r="O287" s="133"/>
      <c r="P287" s="133"/>
      <c r="Q287" s="133"/>
      <c r="R287" s="133"/>
    </row>
    <row r="288" spans="2:18" s="131" customFormat="1" ht="18.75" customHeight="1">
      <c r="C288" s="177"/>
      <c r="J288" s="133"/>
      <c r="K288" s="133"/>
      <c r="L288" s="133"/>
      <c r="M288" s="133"/>
      <c r="N288" s="133"/>
      <c r="O288" s="133"/>
      <c r="P288" s="133"/>
      <c r="Q288" s="133"/>
      <c r="R288" s="133"/>
    </row>
    <row r="291" spans="3:3" ht="21">
      <c r="C291" s="167" t="s">
        <v>229</v>
      </c>
    </row>
    <row r="323" spans="3:3">
      <c r="C323" s="142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13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4"/>
  <sheetViews>
    <sheetView showGridLines="0" topLeftCell="A64" zoomScaleNormal="100" workbookViewId="0">
      <selection activeCell="H85" sqref="H85"/>
    </sheetView>
  </sheetViews>
  <sheetFormatPr defaultColWidth="9.140625" defaultRowHeight="15"/>
  <cols>
    <col min="1" max="1" width="3.140625" style="136" customWidth="1"/>
    <col min="2" max="2" width="37.28515625" style="136" customWidth="1"/>
    <col min="3" max="3" width="10.42578125" style="136" customWidth="1"/>
    <col min="4" max="4" width="9.85546875" style="136" customWidth="1"/>
    <col min="5" max="5" width="10.42578125" style="136" customWidth="1"/>
    <col min="6" max="6" width="9.85546875" style="136" customWidth="1"/>
    <col min="7" max="13" width="10.42578125" style="136" customWidth="1"/>
    <col min="14" max="14" width="10.85546875" style="136" customWidth="1"/>
    <col min="15" max="18" width="10.42578125" style="136" customWidth="1"/>
    <col min="19" max="19" width="12.5703125" style="136" customWidth="1"/>
    <col min="20" max="20" width="10.42578125" style="136" customWidth="1"/>
    <col min="21" max="21" width="7.140625" style="136" customWidth="1"/>
    <col min="22" max="23" width="10.42578125" style="136" customWidth="1"/>
    <col min="24" max="16384" width="9.140625" style="136"/>
  </cols>
  <sheetData>
    <row r="1" spans="1:23" s="131" customFormat="1" ht="47.25" customHeight="1">
      <c r="A1" s="155"/>
      <c r="B1" s="359" t="s">
        <v>240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178"/>
      <c r="P1" s="155"/>
      <c r="Q1" s="155"/>
      <c r="R1" s="155"/>
      <c r="S1" s="155"/>
      <c r="T1" s="179"/>
    </row>
    <row r="2" spans="1:23" s="131" customFormat="1" ht="18.75" customHeight="1">
      <c r="A2" s="133"/>
    </row>
    <row r="3" spans="1:23" s="131" customFormat="1" ht="18.75" customHeight="1">
      <c r="A3" s="13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23" s="131" customFormat="1" ht="33.75" customHeight="1" thickBot="1">
      <c r="A4" s="133"/>
      <c r="B4" s="156" t="s">
        <v>375</v>
      </c>
      <c r="C4" s="157"/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23">
      <c r="F5"/>
      <c r="G5"/>
      <c r="H5"/>
      <c r="I5"/>
      <c r="J5"/>
      <c r="K5"/>
      <c r="L5"/>
      <c r="M5"/>
      <c r="N5"/>
      <c r="O5"/>
      <c r="P5"/>
      <c r="Q5"/>
    </row>
    <row r="6" spans="1:23">
      <c r="F6"/>
      <c r="G6"/>
      <c r="H6"/>
      <c r="I6"/>
      <c r="J6"/>
      <c r="K6"/>
      <c r="L6"/>
      <c r="M6"/>
      <c r="N6"/>
      <c r="O6"/>
      <c r="P6"/>
      <c r="Q6"/>
    </row>
    <row r="7" spans="1:23">
      <c r="F7"/>
      <c r="G7"/>
      <c r="H7"/>
      <c r="I7"/>
      <c r="J7"/>
      <c r="K7"/>
      <c r="L7"/>
      <c r="M7"/>
      <c r="N7"/>
      <c r="O7"/>
      <c r="P7"/>
      <c r="Q7"/>
    </row>
    <row r="8" spans="1:23">
      <c r="F8"/>
      <c r="G8"/>
      <c r="H8"/>
      <c r="I8"/>
      <c r="J8"/>
      <c r="K8"/>
      <c r="L8"/>
      <c r="M8"/>
      <c r="N8"/>
      <c r="O8"/>
      <c r="P8"/>
      <c r="Q8"/>
    </row>
    <row r="9" spans="1:23" ht="18.75">
      <c r="B9" s="181" t="s">
        <v>378</v>
      </c>
      <c r="F9"/>
      <c r="G9"/>
      <c r="H9"/>
      <c r="I9"/>
      <c r="J9"/>
      <c r="K9"/>
      <c r="L9"/>
      <c r="M9"/>
      <c r="N9"/>
      <c r="O9"/>
      <c r="P9"/>
      <c r="Q9"/>
    </row>
    <row r="10" spans="1:23">
      <c r="F10"/>
      <c r="G10"/>
      <c r="H10"/>
      <c r="I10"/>
      <c r="J10"/>
      <c r="K10"/>
      <c r="L10"/>
      <c r="M10"/>
      <c r="N10"/>
      <c r="O10"/>
      <c r="P10"/>
      <c r="Q10"/>
    </row>
    <row r="11" spans="1:23" ht="15.75">
      <c r="B11" s="182" t="s">
        <v>14</v>
      </c>
      <c r="E11" s="183" t="s">
        <v>380</v>
      </c>
      <c r="F11"/>
      <c r="G11"/>
      <c r="H11"/>
      <c r="I11"/>
      <c r="J11"/>
      <c r="K11"/>
      <c r="L11"/>
      <c r="M11"/>
      <c r="N11"/>
      <c r="O11"/>
      <c r="P11"/>
      <c r="Q11"/>
    </row>
    <row r="12" spans="1:23">
      <c r="F12"/>
      <c r="G12"/>
      <c r="H12"/>
      <c r="I12"/>
      <c r="J12"/>
      <c r="K12"/>
      <c r="L12"/>
      <c r="M12"/>
      <c r="N12"/>
      <c r="O12"/>
      <c r="P12"/>
      <c r="Q12"/>
    </row>
    <row r="15" spans="1:23" s="185" customFormat="1" ht="15.75" customHeight="1">
      <c r="B15" s="186"/>
      <c r="C15" s="354" t="s">
        <v>425</v>
      </c>
      <c r="D15" s="355"/>
      <c r="E15" s="356"/>
      <c r="F15" s="354" t="s">
        <v>376</v>
      </c>
      <c r="G15" s="355"/>
      <c r="H15" s="356"/>
      <c r="I15" s="354" t="s">
        <v>426</v>
      </c>
      <c r="J15" s="355"/>
      <c r="K15" s="356"/>
      <c r="L15" s="354" t="s">
        <v>427</v>
      </c>
      <c r="M15" s="355"/>
      <c r="N15" s="356"/>
      <c r="O15" s="354" t="s">
        <v>377</v>
      </c>
      <c r="P15" s="355"/>
      <c r="Q15" s="356"/>
      <c r="R15" s="354" t="s">
        <v>428</v>
      </c>
      <c r="S15" s="355"/>
      <c r="T15" s="356"/>
      <c r="U15" s="354" t="s">
        <v>379</v>
      </c>
      <c r="V15" s="355"/>
      <c r="W15" s="356"/>
    </row>
    <row r="16" spans="1:23">
      <c r="B16" s="187"/>
      <c r="C16" s="188">
        <v>2008</v>
      </c>
      <c r="D16" s="188">
        <v>2011</v>
      </c>
      <c r="E16" s="188">
        <v>2014</v>
      </c>
      <c r="F16" s="188">
        <v>2008</v>
      </c>
      <c r="G16" s="188">
        <v>2011</v>
      </c>
      <c r="H16" s="188">
        <v>2014</v>
      </c>
      <c r="I16" s="188">
        <v>2008</v>
      </c>
      <c r="J16" s="188">
        <v>2011</v>
      </c>
      <c r="K16" s="188">
        <v>2014</v>
      </c>
      <c r="L16" s="188">
        <v>2008</v>
      </c>
      <c r="M16" s="188">
        <v>2011</v>
      </c>
      <c r="N16" s="188">
        <v>2014</v>
      </c>
      <c r="O16" s="188">
        <v>2008</v>
      </c>
      <c r="P16" s="188">
        <v>2011</v>
      </c>
      <c r="Q16" s="188">
        <v>2014</v>
      </c>
      <c r="R16" s="188">
        <v>2008</v>
      </c>
      <c r="S16" s="188">
        <v>2011</v>
      </c>
      <c r="T16" s="188">
        <v>2014</v>
      </c>
      <c r="U16" s="188">
        <v>2008</v>
      </c>
      <c r="V16" s="188">
        <v>2011</v>
      </c>
      <c r="W16" s="188">
        <v>2014</v>
      </c>
    </row>
    <row r="17" spans="2:23">
      <c r="B17" s="189" t="s">
        <v>381</v>
      </c>
      <c r="C17" s="190"/>
      <c r="D17" s="191">
        <v>0</v>
      </c>
      <c r="E17" s="191">
        <v>0</v>
      </c>
      <c r="F17" s="180">
        <v>1.7543859649122806E-2</v>
      </c>
      <c r="G17" s="192">
        <v>0</v>
      </c>
      <c r="H17" s="192">
        <v>0</v>
      </c>
      <c r="I17" s="180">
        <v>0.05</v>
      </c>
      <c r="J17" s="192">
        <v>0</v>
      </c>
      <c r="K17" s="192">
        <v>0</v>
      </c>
      <c r="L17" s="180">
        <v>0</v>
      </c>
      <c r="M17" s="192">
        <v>0</v>
      </c>
      <c r="N17" s="192">
        <v>0.05</v>
      </c>
      <c r="O17" s="180">
        <v>0</v>
      </c>
      <c r="P17" s="192">
        <v>0</v>
      </c>
      <c r="Q17" s="192">
        <v>0</v>
      </c>
      <c r="R17" s="180">
        <v>0</v>
      </c>
      <c r="S17" s="192">
        <v>0</v>
      </c>
      <c r="T17" s="192">
        <v>0</v>
      </c>
      <c r="U17" s="180">
        <v>0</v>
      </c>
      <c r="V17" s="192">
        <v>0</v>
      </c>
      <c r="W17" s="192">
        <v>0.2</v>
      </c>
    </row>
    <row r="18" spans="2:23">
      <c r="B18" s="193" t="s">
        <v>382</v>
      </c>
      <c r="C18" s="190"/>
      <c r="D18" s="191">
        <v>0</v>
      </c>
      <c r="E18" s="191">
        <v>0</v>
      </c>
      <c r="F18" s="180">
        <v>0</v>
      </c>
      <c r="G18" s="192">
        <v>0.12280701754385964</v>
      </c>
      <c r="H18" s="192">
        <v>0.16400000000000001</v>
      </c>
      <c r="I18" s="180">
        <v>0</v>
      </c>
      <c r="J18" s="192">
        <v>6.25E-2</v>
      </c>
      <c r="K18" s="192">
        <v>7.6999999999999999E-2</v>
      </c>
      <c r="L18" s="180">
        <v>0</v>
      </c>
      <c r="M18" s="192">
        <v>0.1111111111111111</v>
      </c>
      <c r="N18" s="192">
        <v>0.17499999999999999</v>
      </c>
      <c r="O18" s="180">
        <v>0</v>
      </c>
      <c r="P18" s="192">
        <v>0.2</v>
      </c>
      <c r="Q18" s="192">
        <v>5.2999999999999999E-2</v>
      </c>
      <c r="R18" s="180">
        <v>0</v>
      </c>
      <c r="S18" s="192">
        <v>6.8965517241379309E-2</v>
      </c>
      <c r="T18" s="192">
        <v>0</v>
      </c>
      <c r="U18" s="180">
        <v>0.04</v>
      </c>
      <c r="V18" s="192">
        <v>8.3333333333333329E-2</v>
      </c>
      <c r="W18" s="192">
        <v>0</v>
      </c>
    </row>
    <row r="19" spans="2:23">
      <c r="B19" s="189" t="s">
        <v>383</v>
      </c>
      <c r="C19" s="190"/>
      <c r="D19" s="191">
        <v>1</v>
      </c>
      <c r="E19" s="191">
        <v>1</v>
      </c>
      <c r="F19" s="180">
        <v>0.98245614035087714</v>
      </c>
      <c r="G19" s="192">
        <v>0.8771929824561403</v>
      </c>
      <c r="H19" s="192">
        <v>0.84599999999999997</v>
      </c>
      <c r="I19" s="180">
        <v>0.95</v>
      </c>
      <c r="J19" s="192">
        <v>0.9375</v>
      </c>
      <c r="K19" s="192">
        <v>0.92300000000000004</v>
      </c>
      <c r="L19" s="180">
        <v>1</v>
      </c>
      <c r="M19" s="192">
        <v>0.88888888888888884</v>
      </c>
      <c r="N19" s="192">
        <v>0.77500000000000002</v>
      </c>
      <c r="O19" s="180">
        <v>1</v>
      </c>
      <c r="P19" s="192">
        <v>0.8</v>
      </c>
      <c r="Q19" s="192">
        <v>0.94699999999999995</v>
      </c>
      <c r="R19" s="180">
        <v>1</v>
      </c>
      <c r="S19" s="192">
        <v>0.93103448275862066</v>
      </c>
      <c r="T19" s="192">
        <v>1</v>
      </c>
      <c r="U19" s="180">
        <v>0.96</v>
      </c>
      <c r="V19" s="192">
        <v>0.91666666666666663</v>
      </c>
      <c r="W19" s="192">
        <v>0.8</v>
      </c>
    </row>
    <row r="20" spans="2:23">
      <c r="F20" s="194">
        <f>(F19/2)</f>
        <v>0.49122807017543857</v>
      </c>
      <c r="G20" s="194">
        <f t="shared" ref="G20:W20" si="0">(G19/2)</f>
        <v>0.43859649122807015</v>
      </c>
      <c r="H20" s="194">
        <f t="shared" si="0"/>
        <v>0.42299999999999999</v>
      </c>
      <c r="I20" s="194">
        <f t="shared" si="0"/>
        <v>0.47499999999999998</v>
      </c>
      <c r="J20" s="194">
        <f t="shared" si="0"/>
        <v>0.46875</v>
      </c>
      <c r="K20" s="194">
        <f t="shared" si="0"/>
        <v>0.46150000000000002</v>
      </c>
      <c r="L20" s="194">
        <f t="shared" si="0"/>
        <v>0.5</v>
      </c>
      <c r="M20" s="194">
        <f t="shared" si="0"/>
        <v>0.44444444444444442</v>
      </c>
      <c r="N20" s="194">
        <f t="shared" si="0"/>
        <v>0.38750000000000001</v>
      </c>
      <c r="O20" s="194">
        <f t="shared" si="0"/>
        <v>0.5</v>
      </c>
      <c r="P20" s="194">
        <f t="shared" si="0"/>
        <v>0.4</v>
      </c>
      <c r="Q20" s="194">
        <f t="shared" si="0"/>
        <v>0.47349999999999998</v>
      </c>
      <c r="R20" s="194">
        <f t="shared" si="0"/>
        <v>0.5</v>
      </c>
      <c r="S20" s="194">
        <f t="shared" si="0"/>
        <v>0.46551724137931033</v>
      </c>
      <c r="T20" s="194">
        <f t="shared" si="0"/>
        <v>0.5</v>
      </c>
      <c r="U20" s="194">
        <f t="shared" si="0"/>
        <v>0.48</v>
      </c>
      <c r="V20" s="194">
        <f t="shared" si="0"/>
        <v>0.45833333333333331</v>
      </c>
      <c r="W20" s="194">
        <f t="shared" si="0"/>
        <v>0.4</v>
      </c>
    </row>
    <row r="23" spans="2:23" ht="15.75">
      <c r="B23" s="182" t="s">
        <v>26</v>
      </c>
      <c r="G23" s="183" t="s">
        <v>380</v>
      </c>
    </row>
    <row r="27" spans="2:23" ht="15" customHeight="1">
      <c r="B27" s="357"/>
      <c r="C27" s="195">
        <v>2008</v>
      </c>
      <c r="D27" s="196"/>
      <c r="E27" s="196"/>
      <c r="F27" s="196"/>
      <c r="G27" s="196"/>
      <c r="H27" s="197"/>
      <c r="I27" s="198">
        <v>2011</v>
      </c>
      <c r="J27" s="199"/>
      <c r="K27" s="199"/>
      <c r="L27" s="199"/>
      <c r="M27" s="199"/>
      <c r="N27" s="199"/>
      <c r="O27" s="198">
        <v>2014</v>
      </c>
      <c r="P27" s="199"/>
      <c r="Q27" s="199"/>
      <c r="R27" s="199"/>
      <c r="S27" s="199"/>
      <c r="T27" s="199"/>
    </row>
    <row r="28" spans="2:23" ht="15" customHeight="1">
      <c r="B28" s="358"/>
      <c r="C28" s="200" t="s">
        <v>384</v>
      </c>
      <c r="D28" s="200" t="s">
        <v>385</v>
      </c>
      <c r="E28" s="200" t="s">
        <v>386</v>
      </c>
      <c r="F28" s="200" t="s">
        <v>387</v>
      </c>
      <c r="G28" s="200" t="s">
        <v>388</v>
      </c>
      <c r="H28" s="200" t="s">
        <v>389</v>
      </c>
      <c r="I28" s="200" t="s">
        <v>384</v>
      </c>
      <c r="J28" s="200" t="s">
        <v>385</v>
      </c>
      <c r="K28" s="200" t="s">
        <v>386</v>
      </c>
      <c r="L28" s="200" t="s">
        <v>387</v>
      </c>
      <c r="M28" s="200" t="s">
        <v>388</v>
      </c>
      <c r="N28" s="200" t="s">
        <v>389</v>
      </c>
      <c r="O28" s="200" t="s">
        <v>384</v>
      </c>
      <c r="P28" s="200" t="s">
        <v>385</v>
      </c>
      <c r="Q28" s="200" t="s">
        <v>386</v>
      </c>
      <c r="R28" s="200" t="s">
        <v>387</v>
      </c>
      <c r="S28" s="200" t="s">
        <v>388</v>
      </c>
      <c r="T28" s="200" t="s">
        <v>389</v>
      </c>
    </row>
    <row r="29" spans="2:23" ht="25.5">
      <c r="B29" s="201" t="s">
        <v>390</v>
      </c>
      <c r="C29" s="202">
        <v>7.1428571428571425E-2</v>
      </c>
      <c r="D29" s="202">
        <v>0</v>
      </c>
      <c r="E29" s="202">
        <v>0</v>
      </c>
      <c r="F29" s="202">
        <v>0</v>
      </c>
      <c r="G29" s="202">
        <v>4.3478260869565216E-2</v>
      </c>
      <c r="H29" s="202">
        <v>0.08</v>
      </c>
      <c r="I29" s="202">
        <v>5.2631578947368418E-2</v>
      </c>
      <c r="J29" s="202">
        <v>3.125E-2</v>
      </c>
      <c r="K29" s="202">
        <v>8.8888888888888892E-2</v>
      </c>
      <c r="L29" s="202">
        <v>0</v>
      </c>
      <c r="M29" s="202">
        <v>0</v>
      </c>
      <c r="N29" s="202">
        <v>8.3333333333333329E-2</v>
      </c>
      <c r="O29" s="202">
        <v>0</v>
      </c>
      <c r="P29" s="202">
        <v>0</v>
      </c>
      <c r="Q29" s="202">
        <v>0.184</v>
      </c>
      <c r="R29" s="202">
        <v>0.158</v>
      </c>
      <c r="S29" s="202">
        <v>0.14299999999999999</v>
      </c>
      <c r="T29" s="202">
        <v>0.125</v>
      </c>
    </row>
    <row r="30" spans="2:23" ht="25.5">
      <c r="B30" s="201" t="s">
        <v>391</v>
      </c>
      <c r="C30" s="202">
        <v>1.7857142857142856E-2</v>
      </c>
      <c r="D30" s="202">
        <v>0</v>
      </c>
      <c r="E30" s="202">
        <v>4.1666666666666664E-2</v>
      </c>
      <c r="F30" s="202">
        <v>0</v>
      </c>
      <c r="G30" s="202">
        <v>0.13043478260869565</v>
      </c>
      <c r="H30" s="202">
        <v>0.04</v>
      </c>
      <c r="I30" s="202">
        <v>5.2631578947368418E-2</v>
      </c>
      <c r="J30" s="202">
        <v>0</v>
      </c>
      <c r="K30" s="202">
        <v>2.2222222222222223E-2</v>
      </c>
      <c r="L30" s="202">
        <v>0</v>
      </c>
      <c r="M30" s="202">
        <v>6.8965517241379309E-2</v>
      </c>
      <c r="N30" s="202">
        <v>0</v>
      </c>
      <c r="O30" s="202">
        <v>7.6999999999999999E-2</v>
      </c>
      <c r="P30" s="202">
        <v>0</v>
      </c>
      <c r="Q30" s="202">
        <v>7.9000000000000001E-2</v>
      </c>
      <c r="R30" s="202">
        <v>0</v>
      </c>
      <c r="S30" s="202">
        <v>0</v>
      </c>
      <c r="T30" s="202">
        <v>0</v>
      </c>
    </row>
    <row r="31" spans="2:23" ht="25.5">
      <c r="B31" s="201" t="s">
        <v>392</v>
      </c>
      <c r="C31" s="202">
        <v>0.16071428571428573</v>
      </c>
      <c r="D31" s="202">
        <v>0.10526315789473684</v>
      </c>
      <c r="E31" s="202">
        <v>4.1666666666666664E-2</v>
      </c>
      <c r="F31" s="202">
        <v>6.25E-2</v>
      </c>
      <c r="G31" s="202">
        <v>8.6956521739130432E-2</v>
      </c>
      <c r="H31" s="202">
        <v>0.12</v>
      </c>
      <c r="I31" s="202">
        <v>7.0175438596491224E-2</v>
      </c>
      <c r="J31" s="202">
        <v>6.25E-2</v>
      </c>
      <c r="K31" s="202">
        <v>0.13333333333333333</v>
      </c>
      <c r="L31" s="202">
        <v>0.13333333333333333</v>
      </c>
      <c r="M31" s="202">
        <v>0.10344827586206896</v>
      </c>
      <c r="N31" s="202">
        <v>4.1666666666666664E-2</v>
      </c>
      <c r="O31" s="202">
        <v>0.192</v>
      </c>
      <c r="P31" s="202">
        <v>7.6999999999999999E-2</v>
      </c>
      <c r="Q31" s="202">
        <v>7.9000000000000001E-2</v>
      </c>
      <c r="R31" s="202">
        <v>0</v>
      </c>
      <c r="S31" s="202">
        <v>0</v>
      </c>
      <c r="T31" s="202">
        <v>0.125</v>
      </c>
    </row>
    <row r="32" spans="2:23">
      <c r="B32" s="201" t="s">
        <v>393</v>
      </c>
      <c r="C32" s="202">
        <v>8.9285714285714288E-2</v>
      </c>
      <c r="D32" s="202">
        <v>0.15789473684210525</v>
      </c>
      <c r="E32" s="202">
        <v>0.25</v>
      </c>
      <c r="F32" s="202">
        <v>0.3125</v>
      </c>
      <c r="G32" s="202">
        <v>0.21739130434782608</v>
      </c>
      <c r="H32" s="202">
        <v>0.12</v>
      </c>
      <c r="I32" s="202">
        <v>0.21052631578947367</v>
      </c>
      <c r="J32" s="202">
        <v>0.25</v>
      </c>
      <c r="K32" s="202">
        <v>0.17777777777777778</v>
      </c>
      <c r="L32" s="202">
        <v>0.13333333333333333</v>
      </c>
      <c r="M32" s="202">
        <v>0.20689655172413793</v>
      </c>
      <c r="N32" s="202">
        <v>0.16666666666666666</v>
      </c>
      <c r="O32" s="202">
        <v>7.6999999999999999E-2</v>
      </c>
      <c r="P32" s="202">
        <v>0.154</v>
      </c>
      <c r="Q32" s="202">
        <v>0.13200000000000001</v>
      </c>
      <c r="R32" s="202">
        <v>0.21099999999999999</v>
      </c>
      <c r="S32" s="202">
        <v>0</v>
      </c>
      <c r="T32" s="202">
        <v>0</v>
      </c>
    </row>
    <row r="33" spans="2:55" ht="25.5">
      <c r="B33" s="201" t="s">
        <v>394</v>
      </c>
      <c r="C33" s="202">
        <v>0.2857142857142857</v>
      </c>
      <c r="D33" s="202">
        <v>0.36842105263157893</v>
      </c>
      <c r="E33" s="202">
        <v>0.125</v>
      </c>
      <c r="F33" s="202">
        <v>0</v>
      </c>
      <c r="G33" s="202">
        <v>0.13043478260869565</v>
      </c>
      <c r="H33" s="202">
        <v>0.2</v>
      </c>
      <c r="I33" s="202">
        <v>8.771929824561403E-2</v>
      </c>
      <c r="J33" s="202">
        <v>0.15625</v>
      </c>
      <c r="K33" s="202">
        <v>0.13333333333333333</v>
      </c>
      <c r="L33" s="202">
        <v>0.2</v>
      </c>
      <c r="M33" s="202">
        <v>0.13793103448275862</v>
      </c>
      <c r="N33" s="202">
        <v>0.20833333333333334</v>
      </c>
      <c r="O33" s="202">
        <v>0.115</v>
      </c>
      <c r="P33" s="202">
        <v>7.6999999999999999E-2</v>
      </c>
      <c r="Q33" s="202">
        <v>5.2999999999999999E-2</v>
      </c>
      <c r="R33" s="202">
        <v>0.105</v>
      </c>
      <c r="S33" s="202">
        <v>0</v>
      </c>
      <c r="T33" s="202">
        <v>0.25</v>
      </c>
      <c r="BB33" s="194"/>
    </row>
    <row r="34" spans="2:55" ht="25.5">
      <c r="B34" s="201" t="s">
        <v>395</v>
      </c>
      <c r="C34" s="202">
        <v>0.375</v>
      </c>
      <c r="D34" s="202">
        <v>0.36842105263157893</v>
      </c>
      <c r="E34" s="202">
        <v>0.54166666666666663</v>
      </c>
      <c r="F34" s="202">
        <v>0.625</v>
      </c>
      <c r="G34" s="202">
        <v>0.39130434782608697</v>
      </c>
      <c r="H34" s="202">
        <v>0.44</v>
      </c>
      <c r="I34" s="202">
        <v>0.52631578947368418</v>
      </c>
      <c r="J34" s="202">
        <v>0.5</v>
      </c>
      <c r="K34" s="202">
        <v>0.44444444444444442</v>
      </c>
      <c r="L34" s="202">
        <v>0.53333333333333333</v>
      </c>
      <c r="M34" s="202">
        <v>0.48275862068965519</v>
      </c>
      <c r="N34" s="202">
        <v>0.5</v>
      </c>
      <c r="O34" s="202">
        <v>0.53800000000000003</v>
      </c>
      <c r="P34" s="202">
        <v>0.69199999999999995</v>
      </c>
      <c r="Q34" s="202">
        <v>0.47399999999999998</v>
      </c>
      <c r="R34" s="202">
        <v>0.52600000000000002</v>
      </c>
      <c r="S34" s="202">
        <v>0.85699999999999998</v>
      </c>
      <c r="T34" s="202">
        <v>0.5</v>
      </c>
      <c r="BC34" s="194"/>
    </row>
    <row r="35" spans="2:55">
      <c r="B35" s="203"/>
      <c r="C35" s="194">
        <f>(C34/2)</f>
        <v>0.1875</v>
      </c>
      <c r="D35" s="194">
        <f t="shared" ref="D35:T35" si="1">(D34/2)</f>
        <v>0.18421052631578946</v>
      </c>
      <c r="E35" s="194">
        <f t="shared" si="1"/>
        <v>0.27083333333333331</v>
      </c>
      <c r="F35" s="194">
        <f t="shared" si="1"/>
        <v>0.3125</v>
      </c>
      <c r="G35" s="194">
        <f t="shared" si="1"/>
        <v>0.19565217391304349</v>
      </c>
      <c r="H35" s="194">
        <f t="shared" si="1"/>
        <v>0.22</v>
      </c>
      <c r="I35" s="194">
        <f t="shared" si="1"/>
        <v>0.26315789473684209</v>
      </c>
      <c r="J35" s="194">
        <f t="shared" si="1"/>
        <v>0.25</v>
      </c>
      <c r="K35" s="194">
        <f t="shared" si="1"/>
        <v>0.22222222222222221</v>
      </c>
      <c r="L35" s="194">
        <f t="shared" si="1"/>
        <v>0.26666666666666666</v>
      </c>
      <c r="M35" s="194">
        <f t="shared" si="1"/>
        <v>0.2413793103448276</v>
      </c>
      <c r="N35" s="194">
        <f t="shared" si="1"/>
        <v>0.25</v>
      </c>
      <c r="O35" s="194">
        <f t="shared" si="1"/>
        <v>0.26900000000000002</v>
      </c>
      <c r="P35" s="194">
        <f t="shared" si="1"/>
        <v>0.34599999999999997</v>
      </c>
      <c r="Q35" s="194">
        <f t="shared" si="1"/>
        <v>0.23699999999999999</v>
      </c>
      <c r="R35" s="194">
        <f t="shared" si="1"/>
        <v>0.26300000000000001</v>
      </c>
      <c r="S35" s="194">
        <f t="shared" si="1"/>
        <v>0.42849999999999999</v>
      </c>
      <c r="T35" s="194">
        <f t="shared" si="1"/>
        <v>0.25</v>
      </c>
      <c r="BC35" s="194"/>
    </row>
    <row r="36" spans="2:55" ht="15" customHeight="1">
      <c r="B36" s="203"/>
      <c r="C36" s="194"/>
      <c r="D36" s="194"/>
      <c r="E36" s="194"/>
      <c r="F36" s="194"/>
      <c r="G36" s="194"/>
      <c r="H36" s="19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BC36" s="194"/>
    </row>
    <row r="37" spans="2:55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BC37" s="194"/>
    </row>
    <row r="38" spans="2:55" ht="15.75">
      <c r="B38" s="182" t="s">
        <v>370</v>
      </c>
      <c r="G38" s="183" t="s">
        <v>380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BC38" s="194"/>
    </row>
    <row r="39" spans="2:55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BC39" s="194"/>
    </row>
    <row r="40" spans="2:55">
      <c r="B40" s="350">
        <v>2008</v>
      </c>
      <c r="C40" s="350"/>
      <c r="D40" s="350"/>
      <c r="E40" s="350"/>
      <c r="F40" s="350"/>
      <c r="G40" s="350"/>
      <c r="H40" s="35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BC40" s="194"/>
    </row>
    <row r="41" spans="2:55" ht="15" customHeight="1">
      <c r="B41" s="351"/>
      <c r="C41" s="353" t="s">
        <v>396</v>
      </c>
      <c r="D41" s="353"/>
      <c r="E41" s="353" t="s">
        <v>397</v>
      </c>
      <c r="F41" s="353"/>
      <c r="G41" s="353" t="s">
        <v>398</v>
      </c>
      <c r="H41" s="35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BC41" s="194"/>
    </row>
    <row r="42" spans="2:55" ht="25.5">
      <c r="B42" s="352"/>
      <c r="C42" s="204" t="s">
        <v>291</v>
      </c>
      <c r="D42" s="204" t="s">
        <v>399</v>
      </c>
      <c r="E42" s="204" t="s">
        <v>291</v>
      </c>
      <c r="F42" s="204" t="s">
        <v>399</v>
      </c>
      <c r="G42" s="204" t="s">
        <v>400</v>
      </c>
      <c r="H42" s="204" t="s">
        <v>401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55">
      <c r="B43" s="200" t="s">
        <v>384</v>
      </c>
      <c r="C43" s="202">
        <v>0.44642857142857145</v>
      </c>
      <c r="D43" s="202">
        <v>0.17857142857142858</v>
      </c>
      <c r="E43" s="202">
        <v>0.16071428571428573</v>
      </c>
      <c r="F43" s="202">
        <v>5.3571428571428568E-2</v>
      </c>
      <c r="G43" s="202">
        <v>3.5714285714285712E-2</v>
      </c>
      <c r="H43" s="202">
        <v>0.125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55">
      <c r="B44" s="200" t="s">
        <v>385</v>
      </c>
      <c r="C44" s="202">
        <v>0.52631578947368418</v>
      </c>
      <c r="D44" s="202">
        <v>5.2631578947368418E-2</v>
      </c>
      <c r="E44" s="202">
        <v>0.15789473684210525</v>
      </c>
      <c r="F44" s="202">
        <v>0</v>
      </c>
      <c r="G44" s="202">
        <v>0.21052631578947367</v>
      </c>
      <c r="H44" s="202">
        <v>5.2631578947368418E-2</v>
      </c>
    </row>
    <row r="45" spans="2:55">
      <c r="B45" s="200" t="s">
        <v>386</v>
      </c>
      <c r="C45" s="202">
        <v>0.70833333333333337</v>
      </c>
      <c r="D45" s="202">
        <v>4.1666666666666664E-2</v>
      </c>
      <c r="E45" s="202">
        <v>0.125</v>
      </c>
      <c r="F45" s="202">
        <v>0</v>
      </c>
      <c r="G45" s="202">
        <v>4.1666666666666664E-2</v>
      </c>
      <c r="H45" s="202">
        <v>8.3333333333333329E-2</v>
      </c>
    </row>
    <row r="46" spans="2:55">
      <c r="B46" s="200" t="s">
        <v>387</v>
      </c>
      <c r="C46" s="202">
        <v>0.75</v>
      </c>
      <c r="D46" s="202">
        <v>0.125</v>
      </c>
      <c r="E46" s="202">
        <v>6.25E-2</v>
      </c>
      <c r="F46" s="202">
        <v>0</v>
      </c>
      <c r="G46" s="202">
        <v>6.25E-2</v>
      </c>
      <c r="H46" s="202">
        <v>0</v>
      </c>
    </row>
    <row r="47" spans="2:55">
      <c r="B47" s="200" t="s">
        <v>388</v>
      </c>
      <c r="C47" s="202">
        <v>0.52173913043478259</v>
      </c>
      <c r="D47" s="202">
        <v>8.6956521739130432E-2</v>
      </c>
      <c r="E47" s="202">
        <v>0.17391304347826086</v>
      </c>
      <c r="F47" s="202">
        <v>4.3478260869565216E-2</v>
      </c>
      <c r="G47" s="202">
        <v>8.6956521739130432E-2</v>
      </c>
      <c r="H47" s="202">
        <v>8.6956521739130432E-2</v>
      </c>
    </row>
    <row r="48" spans="2:55">
      <c r="B48" s="200" t="s">
        <v>389</v>
      </c>
      <c r="C48" s="202">
        <v>0.44</v>
      </c>
      <c r="D48" s="202">
        <v>0.16</v>
      </c>
      <c r="E48" s="202">
        <v>0.16</v>
      </c>
      <c r="F48" s="202">
        <v>0.08</v>
      </c>
      <c r="G48" s="202">
        <v>0.12</v>
      </c>
      <c r="H48" s="202">
        <v>0.04</v>
      </c>
    </row>
    <row r="49" spans="2:55">
      <c r="B49" s="350">
        <v>2014</v>
      </c>
      <c r="C49" s="350"/>
      <c r="D49" s="350"/>
      <c r="E49" s="350"/>
      <c r="F49" s="350"/>
      <c r="G49" s="350"/>
      <c r="H49" s="350"/>
      <c r="I49" s="350">
        <v>2011</v>
      </c>
      <c r="J49" s="350"/>
      <c r="K49" s="350"/>
      <c r="L49" s="350"/>
      <c r="M49" s="350"/>
      <c r="N49" s="350"/>
      <c r="O49" s="350"/>
    </row>
    <row r="50" spans="2:55">
      <c r="B50" s="351"/>
      <c r="C50" s="353" t="s">
        <v>396</v>
      </c>
      <c r="D50" s="353"/>
      <c r="E50" s="353" t="s">
        <v>397</v>
      </c>
      <c r="F50" s="353"/>
      <c r="G50" s="353" t="s">
        <v>398</v>
      </c>
      <c r="H50" s="353"/>
      <c r="I50" s="351"/>
      <c r="J50" s="353" t="s">
        <v>396</v>
      </c>
      <c r="K50" s="353"/>
      <c r="L50" s="353" t="s">
        <v>397</v>
      </c>
      <c r="M50" s="353"/>
      <c r="N50" s="353" t="s">
        <v>398</v>
      </c>
      <c r="O50" s="353"/>
    </row>
    <row r="51" spans="2:55" ht="26.25" thickBot="1">
      <c r="B51" s="352"/>
      <c r="C51" s="205" t="s">
        <v>291</v>
      </c>
      <c r="D51" s="205" t="s">
        <v>399</v>
      </c>
      <c r="E51" s="205" t="s">
        <v>291</v>
      </c>
      <c r="F51" s="205" t="s">
        <v>399</v>
      </c>
      <c r="G51" s="205" t="s">
        <v>400</v>
      </c>
      <c r="H51" s="205" t="s">
        <v>401</v>
      </c>
      <c r="I51" s="352"/>
      <c r="J51" s="204" t="s">
        <v>291</v>
      </c>
      <c r="K51" s="204" t="s">
        <v>399</v>
      </c>
      <c r="L51" s="204" t="s">
        <v>291</v>
      </c>
      <c r="M51" s="204" t="s">
        <v>399</v>
      </c>
      <c r="N51" s="204" t="s">
        <v>400</v>
      </c>
      <c r="O51" s="204" t="s">
        <v>401</v>
      </c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</row>
    <row r="52" spans="2:55" ht="15.75" thickTop="1">
      <c r="B52" s="200" t="s">
        <v>384</v>
      </c>
      <c r="C52" s="96">
        <v>0</v>
      </c>
      <c r="D52" s="96">
        <v>0</v>
      </c>
      <c r="E52" s="96">
        <v>0.75</v>
      </c>
      <c r="F52" s="96">
        <v>0</v>
      </c>
      <c r="G52" s="129">
        <v>0</v>
      </c>
      <c r="H52" s="96">
        <v>0.25</v>
      </c>
      <c r="I52" s="200" t="s">
        <v>384</v>
      </c>
      <c r="J52" s="202">
        <v>0.33333333333333331</v>
      </c>
      <c r="K52" s="202">
        <v>0.17543859649122806</v>
      </c>
      <c r="L52" s="202">
        <v>0.12280701754385964</v>
      </c>
      <c r="M52" s="202">
        <v>5.2631578947368418E-2</v>
      </c>
      <c r="N52" s="202">
        <v>7.0175438596491224E-2</v>
      </c>
      <c r="O52" s="202">
        <v>0.24561403508771928</v>
      </c>
    </row>
    <row r="53" spans="2:55">
      <c r="B53" s="200" t="s">
        <v>385</v>
      </c>
      <c r="C53" s="101">
        <v>0</v>
      </c>
      <c r="D53" s="101">
        <v>0</v>
      </c>
      <c r="E53" s="101">
        <v>0.125</v>
      </c>
      <c r="F53" s="101">
        <v>0.125</v>
      </c>
      <c r="G53" s="130">
        <v>0.3125</v>
      </c>
      <c r="H53" s="101">
        <v>0.4375</v>
      </c>
      <c r="I53" s="200" t="s">
        <v>385</v>
      </c>
      <c r="J53" s="202">
        <v>0.5625</v>
      </c>
      <c r="K53" s="202">
        <v>0</v>
      </c>
      <c r="L53" s="202">
        <v>0.1875</v>
      </c>
      <c r="M53" s="202">
        <v>3.125E-2</v>
      </c>
      <c r="N53" s="202">
        <v>0.125</v>
      </c>
      <c r="O53" s="202">
        <v>9.375E-2</v>
      </c>
    </row>
    <row r="54" spans="2:55">
      <c r="B54" s="200" t="s">
        <v>386</v>
      </c>
      <c r="C54" s="101">
        <v>0</v>
      </c>
      <c r="D54" s="101">
        <v>0</v>
      </c>
      <c r="E54" s="101">
        <v>0</v>
      </c>
      <c r="F54" s="101">
        <v>0</v>
      </c>
      <c r="G54" s="130">
        <v>0</v>
      </c>
      <c r="H54" s="101">
        <v>1</v>
      </c>
      <c r="I54" s="200" t="s">
        <v>386</v>
      </c>
      <c r="J54" s="202">
        <v>0.68888888888888888</v>
      </c>
      <c r="K54" s="202">
        <v>0.13333333333333333</v>
      </c>
      <c r="L54" s="202">
        <v>0</v>
      </c>
      <c r="M54" s="202">
        <v>4.4444444444444446E-2</v>
      </c>
      <c r="N54" s="202">
        <v>4.4444444444444446E-2</v>
      </c>
      <c r="O54" s="202">
        <v>8.8888888888888892E-2</v>
      </c>
    </row>
    <row r="55" spans="2:55">
      <c r="B55" s="200" t="s">
        <v>387</v>
      </c>
      <c r="C55" s="101">
        <v>0</v>
      </c>
      <c r="D55" s="101">
        <v>0</v>
      </c>
      <c r="E55" s="101">
        <v>0.33333333333333331</v>
      </c>
      <c r="F55" s="101">
        <v>0.22222222222222221</v>
      </c>
      <c r="G55" s="130">
        <v>0.33333333333333331</v>
      </c>
      <c r="H55" s="101">
        <v>0.1111111111111111</v>
      </c>
      <c r="I55" s="200" t="s">
        <v>387</v>
      </c>
      <c r="J55" s="202">
        <v>0.66666666666666663</v>
      </c>
      <c r="K55" s="202">
        <v>0</v>
      </c>
      <c r="L55" s="202">
        <v>6.6666666666666666E-2</v>
      </c>
      <c r="M55" s="202">
        <v>0</v>
      </c>
      <c r="N55" s="202">
        <v>0.26666666666666666</v>
      </c>
      <c r="O55" s="202">
        <v>0</v>
      </c>
    </row>
    <row r="56" spans="2:55">
      <c r="B56" s="200" t="s">
        <v>388</v>
      </c>
      <c r="C56" s="101">
        <v>0</v>
      </c>
      <c r="D56" s="101">
        <v>0</v>
      </c>
      <c r="E56" s="101">
        <v>0</v>
      </c>
      <c r="F56" s="101">
        <v>0.25</v>
      </c>
      <c r="G56" s="130">
        <v>0.25</v>
      </c>
      <c r="H56" s="101">
        <v>0.5</v>
      </c>
      <c r="I56" s="200" t="s">
        <v>388</v>
      </c>
      <c r="J56" s="202">
        <v>0.44827586206896552</v>
      </c>
      <c r="K56" s="202">
        <v>0.10344827586206896</v>
      </c>
      <c r="L56" s="202">
        <v>0.20689655172413793</v>
      </c>
      <c r="M56" s="202">
        <v>0.10344827586206896</v>
      </c>
      <c r="N56" s="202">
        <v>6.8965517241379309E-2</v>
      </c>
      <c r="O56" s="202">
        <v>6.8965517241379309E-2</v>
      </c>
    </row>
    <row r="57" spans="2:55">
      <c r="B57" s="200" t="s">
        <v>389</v>
      </c>
      <c r="C57" s="101">
        <v>0</v>
      </c>
      <c r="D57" s="101">
        <v>0</v>
      </c>
      <c r="E57" s="101">
        <v>0</v>
      </c>
      <c r="F57" s="101">
        <v>0</v>
      </c>
      <c r="G57" s="130">
        <v>0.2</v>
      </c>
      <c r="H57" s="101">
        <v>0.8</v>
      </c>
      <c r="I57" s="200" t="s">
        <v>389</v>
      </c>
      <c r="J57" s="202">
        <v>0.33333333333333331</v>
      </c>
      <c r="K57" s="202">
        <v>8.3333333333333329E-2</v>
      </c>
      <c r="L57" s="202">
        <v>0.20833333333333334</v>
      </c>
      <c r="M57" s="202">
        <v>8.3333333333333329E-2</v>
      </c>
      <c r="N57" s="202">
        <v>8.3333333333333329E-2</v>
      </c>
      <c r="O57" s="202">
        <v>0.20833333333333334</v>
      </c>
    </row>
    <row r="58" spans="2:55">
      <c r="B58" s="200" t="s">
        <v>429</v>
      </c>
      <c r="C58" s="101">
        <v>0</v>
      </c>
      <c r="D58" s="101">
        <v>0</v>
      </c>
      <c r="E58" s="101">
        <v>0.33333333333333331</v>
      </c>
      <c r="F58" s="101">
        <v>0</v>
      </c>
      <c r="G58" s="130">
        <v>0</v>
      </c>
      <c r="H58" s="101">
        <v>0.66666666666666663</v>
      </c>
    </row>
    <row r="59" spans="2:55">
      <c r="B59"/>
      <c r="C59"/>
      <c r="D59"/>
      <c r="E59"/>
      <c r="F59"/>
      <c r="G59"/>
      <c r="H59"/>
      <c r="I59"/>
      <c r="J59"/>
      <c r="K59"/>
      <c r="L59"/>
      <c r="M59"/>
    </row>
    <row r="61" spans="2:55" ht="15.75">
      <c r="B61" s="182" t="s">
        <v>58</v>
      </c>
      <c r="E61" s="206" t="s">
        <v>402</v>
      </c>
      <c r="R61"/>
      <c r="S61"/>
      <c r="T61"/>
      <c r="U61"/>
      <c r="V61"/>
      <c r="W61"/>
      <c r="X61"/>
      <c r="Y61"/>
      <c r="BC61" s="184"/>
    </row>
    <row r="62" spans="2:55">
      <c r="R62"/>
      <c r="S62"/>
      <c r="T62"/>
      <c r="U62"/>
      <c r="V62"/>
      <c r="W62"/>
      <c r="X62"/>
      <c r="Y62"/>
    </row>
    <row r="63" spans="2:55" s="184" customFormat="1" ht="15" customHeight="1">
      <c r="C63" s="347" t="s">
        <v>403</v>
      </c>
      <c r="D63" s="347"/>
      <c r="E63" s="348"/>
      <c r="F63" s="349" t="s">
        <v>65</v>
      </c>
      <c r="G63" s="347"/>
      <c r="H63" s="348"/>
      <c r="I63" s="349" t="s">
        <v>404</v>
      </c>
      <c r="J63" s="347"/>
      <c r="K63" s="348"/>
      <c r="L63" s="349" t="s">
        <v>405</v>
      </c>
      <c r="M63" s="347"/>
      <c r="N63" s="348"/>
      <c r="O63" s="349" t="s">
        <v>406</v>
      </c>
      <c r="P63" s="347"/>
      <c r="Q63" s="348"/>
      <c r="R63"/>
      <c r="S63"/>
      <c r="T63"/>
      <c r="U63"/>
      <c r="V63"/>
      <c r="W63"/>
      <c r="X63"/>
      <c r="Y63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</row>
    <row r="64" spans="2:55">
      <c r="B64" s="207"/>
      <c r="C64" s="201">
        <v>2008</v>
      </c>
      <c r="D64" s="201">
        <v>2011</v>
      </c>
      <c r="E64" s="201">
        <v>2014</v>
      </c>
      <c r="F64" s="201">
        <v>2008</v>
      </c>
      <c r="G64" s="201">
        <v>2011</v>
      </c>
      <c r="H64" s="201">
        <v>2014</v>
      </c>
      <c r="I64" s="201">
        <v>2008</v>
      </c>
      <c r="J64" s="201">
        <v>2011</v>
      </c>
      <c r="K64" s="201">
        <v>2014</v>
      </c>
      <c r="L64" s="201">
        <v>2008</v>
      </c>
      <c r="M64" s="201">
        <v>2011</v>
      </c>
      <c r="N64" s="201">
        <v>2014</v>
      </c>
      <c r="O64" s="201">
        <v>2008</v>
      </c>
      <c r="P64" s="201">
        <v>2011</v>
      </c>
      <c r="Q64" s="201">
        <v>2014</v>
      </c>
      <c r="R64"/>
      <c r="S64"/>
      <c r="T64"/>
      <c r="U64"/>
      <c r="V64"/>
      <c r="W64"/>
      <c r="X64"/>
      <c r="Y64"/>
    </row>
    <row r="65" spans="2:30">
      <c r="B65" s="200" t="s">
        <v>376</v>
      </c>
      <c r="C65" s="180">
        <v>0.8392857142857143</v>
      </c>
      <c r="D65" s="202">
        <v>0.63157894736842102</v>
      </c>
      <c r="E65" s="202">
        <v>0.65400000000000003</v>
      </c>
      <c r="F65" s="180">
        <v>3.5714285714285712E-2</v>
      </c>
      <c r="G65" s="202">
        <v>5.2631578947368418E-2</v>
      </c>
      <c r="H65" s="202">
        <v>7.6999999999999999E-2</v>
      </c>
      <c r="I65" s="180">
        <v>0.125</v>
      </c>
      <c r="J65" s="202">
        <v>0.2807017543859649</v>
      </c>
      <c r="K65" s="202">
        <v>0.26900000000000002</v>
      </c>
      <c r="L65" s="180">
        <v>0</v>
      </c>
      <c r="M65" s="202">
        <v>1.7543859649122806E-2</v>
      </c>
      <c r="N65" s="202">
        <v>0</v>
      </c>
      <c r="O65" s="180">
        <v>0</v>
      </c>
      <c r="P65" s="202">
        <v>1.7543859649122806E-2</v>
      </c>
      <c r="Q65" s="202">
        <v>0</v>
      </c>
      <c r="R65"/>
      <c r="S65"/>
      <c r="T65"/>
      <c r="U65"/>
      <c r="V65"/>
      <c r="W65"/>
      <c r="X65"/>
      <c r="Y65"/>
    </row>
    <row r="66" spans="2:30">
      <c r="B66" s="200" t="s">
        <v>426</v>
      </c>
      <c r="C66" s="180">
        <v>0.78947368421052633</v>
      </c>
      <c r="D66" s="202">
        <v>0.84375</v>
      </c>
      <c r="E66" s="202">
        <v>0.69199999999999995</v>
      </c>
      <c r="F66" s="180">
        <v>0.10526315789473684</v>
      </c>
      <c r="G66" s="202">
        <v>0</v>
      </c>
      <c r="H66" s="202">
        <v>7.6999999999999999E-2</v>
      </c>
      <c r="I66" s="180">
        <v>0.10526315789473684</v>
      </c>
      <c r="J66" s="202">
        <v>0.125</v>
      </c>
      <c r="K66" s="202">
        <v>0.23100000000000001</v>
      </c>
      <c r="L66" s="180">
        <v>0</v>
      </c>
      <c r="M66" s="202">
        <v>3.125E-2</v>
      </c>
      <c r="N66" s="202">
        <v>0</v>
      </c>
      <c r="O66" s="180">
        <v>0</v>
      </c>
      <c r="P66" s="202">
        <v>0</v>
      </c>
      <c r="Q66" s="202">
        <v>0</v>
      </c>
      <c r="R66"/>
      <c r="S66"/>
      <c r="T66"/>
      <c r="U66"/>
      <c r="V66"/>
      <c r="W66"/>
      <c r="X66"/>
      <c r="Y66"/>
    </row>
    <row r="67" spans="2:30">
      <c r="B67" s="200" t="s">
        <v>427</v>
      </c>
      <c r="C67" s="180">
        <v>0.70833333333333337</v>
      </c>
      <c r="D67" s="202">
        <v>0.55555555555555558</v>
      </c>
      <c r="E67" s="202">
        <v>0.65800000000000003</v>
      </c>
      <c r="F67" s="180">
        <v>4.1666666666666664E-2</v>
      </c>
      <c r="G67" s="202">
        <v>4.4444444444444446E-2</v>
      </c>
      <c r="H67" s="202">
        <v>5.2999999999999999E-2</v>
      </c>
      <c r="I67" s="180">
        <v>0.25</v>
      </c>
      <c r="J67" s="202">
        <v>0.37777777777777777</v>
      </c>
      <c r="K67" s="202">
        <v>0.26300000000000001</v>
      </c>
      <c r="L67" s="180">
        <v>0</v>
      </c>
      <c r="M67" s="202">
        <v>0</v>
      </c>
      <c r="N67" s="202">
        <v>2.5999999999999999E-2</v>
      </c>
      <c r="O67" s="180">
        <v>0</v>
      </c>
      <c r="P67" s="202">
        <v>2.2222222222222223E-2</v>
      </c>
      <c r="Q67" s="202">
        <v>0</v>
      </c>
      <c r="R67"/>
      <c r="S67"/>
      <c r="T67"/>
      <c r="U67"/>
      <c r="V67"/>
      <c r="W67"/>
      <c r="X67"/>
      <c r="Y67"/>
    </row>
    <row r="68" spans="2:30">
      <c r="B68" s="200" t="s">
        <v>377</v>
      </c>
      <c r="C68" s="180">
        <v>0.6875</v>
      </c>
      <c r="D68" s="202">
        <v>0.73333333333333328</v>
      </c>
      <c r="E68" s="202">
        <v>0.73699999999999999</v>
      </c>
      <c r="F68" s="180">
        <v>0.125</v>
      </c>
      <c r="G68" s="202">
        <v>0.2</v>
      </c>
      <c r="H68" s="202">
        <v>0.105</v>
      </c>
      <c r="I68" s="180">
        <v>0.1875</v>
      </c>
      <c r="J68" s="202">
        <v>0</v>
      </c>
      <c r="K68" s="202">
        <v>0.158</v>
      </c>
      <c r="L68" s="180">
        <v>0</v>
      </c>
      <c r="M68" s="202">
        <v>6.6666666666666666E-2</v>
      </c>
      <c r="N68" s="202">
        <v>0</v>
      </c>
      <c r="O68" s="180">
        <v>0</v>
      </c>
      <c r="P68" s="202">
        <v>0</v>
      </c>
      <c r="Q68" s="202">
        <v>0</v>
      </c>
      <c r="R68"/>
      <c r="S68"/>
      <c r="T68"/>
      <c r="U68"/>
      <c r="V68"/>
      <c r="W68"/>
      <c r="X68"/>
      <c r="Y68"/>
    </row>
    <row r="69" spans="2:30">
      <c r="B69" s="200" t="s">
        <v>428</v>
      </c>
      <c r="C69" s="180">
        <v>0.78260869565217395</v>
      </c>
      <c r="D69" s="202">
        <v>0.72413793103448276</v>
      </c>
      <c r="E69" s="202">
        <v>0.85699999999999998</v>
      </c>
      <c r="F69" s="180">
        <v>0</v>
      </c>
      <c r="G69" s="202">
        <v>3.4482758620689655E-2</v>
      </c>
      <c r="H69" s="202">
        <v>0</v>
      </c>
      <c r="I69" s="180">
        <v>0.21739130434782608</v>
      </c>
      <c r="J69" s="202">
        <v>0.2413793103448276</v>
      </c>
      <c r="K69" s="202">
        <v>0.14299999999999999</v>
      </c>
      <c r="L69" s="180">
        <v>0</v>
      </c>
      <c r="M69" s="202">
        <v>0</v>
      </c>
      <c r="N69" s="202">
        <v>0</v>
      </c>
      <c r="O69" s="180">
        <v>0</v>
      </c>
      <c r="P69" s="202">
        <v>0</v>
      </c>
      <c r="Q69" s="202">
        <v>0</v>
      </c>
      <c r="R69"/>
      <c r="S69"/>
      <c r="T69"/>
      <c r="U69"/>
      <c r="V69"/>
      <c r="W69"/>
      <c r="X69"/>
      <c r="Y69"/>
    </row>
    <row r="70" spans="2:30">
      <c r="B70" s="200" t="s">
        <v>379</v>
      </c>
      <c r="C70" s="180">
        <v>0.76</v>
      </c>
      <c r="D70" s="202">
        <v>0.75</v>
      </c>
      <c r="E70" s="202">
        <v>0.75</v>
      </c>
      <c r="F70" s="180">
        <v>0.04</v>
      </c>
      <c r="G70" s="202">
        <v>0</v>
      </c>
      <c r="H70" s="202">
        <v>0.125</v>
      </c>
      <c r="I70" s="180">
        <v>0.2</v>
      </c>
      <c r="J70" s="202">
        <v>0.25</v>
      </c>
      <c r="K70" s="202">
        <v>0.125</v>
      </c>
      <c r="L70" s="180">
        <v>0</v>
      </c>
      <c r="M70" s="202">
        <v>0</v>
      </c>
      <c r="N70" s="202">
        <v>0</v>
      </c>
      <c r="O70" s="180">
        <v>0</v>
      </c>
      <c r="P70" s="202">
        <v>0</v>
      </c>
      <c r="Q70" s="202">
        <v>0</v>
      </c>
      <c r="R70"/>
      <c r="S70"/>
      <c r="T70"/>
      <c r="U70"/>
      <c r="V70"/>
      <c r="W70"/>
      <c r="X70"/>
      <c r="Y70"/>
    </row>
    <row r="72" spans="2:30" ht="15.75">
      <c r="B72" s="182" t="s">
        <v>87</v>
      </c>
      <c r="E72" s="183" t="s">
        <v>380</v>
      </c>
    </row>
    <row r="73" spans="2:30">
      <c r="B73" s="208" t="s">
        <v>372</v>
      </c>
    </row>
    <row r="75" spans="2:30">
      <c r="U75"/>
      <c r="V75"/>
      <c r="W75"/>
      <c r="X75"/>
      <c r="Y75"/>
      <c r="Z75"/>
      <c r="AA75"/>
      <c r="AB75"/>
      <c r="AC75"/>
      <c r="AD75"/>
    </row>
    <row r="76" spans="2:30">
      <c r="B76" s="207"/>
      <c r="C76" s="344" t="s">
        <v>376</v>
      </c>
      <c r="D76" s="345"/>
      <c r="E76" s="346"/>
      <c r="F76" s="344" t="s">
        <v>426</v>
      </c>
      <c r="G76" s="345"/>
      <c r="H76" s="346"/>
      <c r="I76" s="344" t="s">
        <v>427</v>
      </c>
      <c r="J76" s="345"/>
      <c r="K76" s="346"/>
      <c r="L76" s="344" t="s">
        <v>377</v>
      </c>
      <c r="M76" s="345"/>
      <c r="N76" s="346"/>
      <c r="O76" s="344" t="s">
        <v>428</v>
      </c>
      <c r="P76" s="345"/>
      <c r="Q76" s="346"/>
      <c r="R76" s="344" t="s">
        <v>379</v>
      </c>
      <c r="S76" s="345"/>
      <c r="T76" s="346"/>
      <c r="U76"/>
      <c r="V76"/>
      <c r="W76"/>
      <c r="X76"/>
      <c r="Y76"/>
      <c r="Z76"/>
      <c r="AA76"/>
      <c r="AB76"/>
      <c r="AC76"/>
      <c r="AD76"/>
    </row>
    <row r="77" spans="2:30">
      <c r="B77" s="207"/>
      <c r="C77" s="201">
        <v>2008</v>
      </c>
      <c r="D77" s="201">
        <v>2011</v>
      </c>
      <c r="E77" s="201">
        <v>2014</v>
      </c>
      <c r="F77" s="201">
        <v>2008</v>
      </c>
      <c r="G77" s="201">
        <v>2011</v>
      </c>
      <c r="H77" s="201">
        <v>2014</v>
      </c>
      <c r="I77" s="201">
        <v>2008</v>
      </c>
      <c r="J77" s="201">
        <v>2011</v>
      </c>
      <c r="K77" s="201">
        <v>2014</v>
      </c>
      <c r="L77" s="201">
        <v>2008</v>
      </c>
      <c r="M77" s="201">
        <v>2011</v>
      </c>
      <c r="N77" s="201">
        <v>2014</v>
      </c>
      <c r="O77" s="201">
        <v>2008</v>
      </c>
      <c r="P77" s="201">
        <v>2011</v>
      </c>
      <c r="Q77" s="201">
        <v>2014</v>
      </c>
      <c r="R77" s="201">
        <v>2008</v>
      </c>
      <c r="S77" s="201">
        <v>2011</v>
      </c>
      <c r="T77" s="201">
        <v>2014</v>
      </c>
      <c r="U77"/>
      <c r="V77"/>
      <c r="W77"/>
      <c r="X77"/>
      <c r="Y77"/>
      <c r="Z77"/>
      <c r="AA77"/>
      <c r="AB77"/>
      <c r="AC77"/>
      <c r="AD77"/>
    </row>
    <row r="78" spans="2:30">
      <c r="B78" s="201" t="s">
        <v>411</v>
      </c>
      <c r="C78" s="209">
        <v>0</v>
      </c>
      <c r="D78" s="202">
        <v>5.2631578947368418E-2</v>
      </c>
      <c r="E78" s="202">
        <v>0</v>
      </c>
      <c r="F78" s="209">
        <v>0</v>
      </c>
      <c r="G78" s="202">
        <v>3.125E-2</v>
      </c>
      <c r="H78" s="202">
        <v>0</v>
      </c>
      <c r="I78" s="209">
        <v>0</v>
      </c>
      <c r="J78" s="202">
        <v>8.8888888888888892E-2</v>
      </c>
      <c r="K78" s="202">
        <v>0</v>
      </c>
      <c r="L78" s="209">
        <v>0</v>
      </c>
      <c r="M78" s="202">
        <v>6.6666666666666666E-2</v>
      </c>
      <c r="N78" s="202">
        <v>0</v>
      </c>
      <c r="O78" s="209">
        <v>0</v>
      </c>
      <c r="P78" s="202">
        <v>0</v>
      </c>
      <c r="Q78" s="202">
        <v>0</v>
      </c>
      <c r="R78" s="202">
        <v>0</v>
      </c>
      <c r="S78" s="202">
        <v>4.1666666666666664E-2</v>
      </c>
      <c r="T78" s="202">
        <v>0</v>
      </c>
      <c r="U78"/>
      <c r="V78"/>
      <c r="W78"/>
      <c r="X78"/>
      <c r="Y78"/>
      <c r="Z78"/>
      <c r="AA78"/>
      <c r="AB78"/>
      <c r="AC78"/>
      <c r="AD78"/>
    </row>
    <row r="79" spans="2:30" ht="25.5">
      <c r="B79" s="201" t="s">
        <v>407</v>
      </c>
      <c r="C79" s="202">
        <v>1.8867924528301886E-2</v>
      </c>
      <c r="D79" s="202">
        <v>0</v>
      </c>
      <c r="E79" s="202">
        <v>0.115</v>
      </c>
      <c r="F79" s="202">
        <v>0</v>
      </c>
      <c r="G79" s="202">
        <v>0</v>
      </c>
      <c r="H79" s="202">
        <v>0</v>
      </c>
      <c r="I79" s="202">
        <v>0</v>
      </c>
      <c r="J79" s="202">
        <v>2.2222222222222223E-2</v>
      </c>
      <c r="K79" s="202">
        <v>5.3999999999999999E-2</v>
      </c>
      <c r="L79" s="202">
        <v>0</v>
      </c>
      <c r="M79" s="202">
        <v>6.6666666666666666E-2</v>
      </c>
      <c r="N79" s="202">
        <v>0</v>
      </c>
      <c r="O79" s="202">
        <v>0</v>
      </c>
      <c r="P79" s="202">
        <v>0</v>
      </c>
      <c r="Q79" s="202">
        <v>0.14299999999999999</v>
      </c>
      <c r="R79" s="202">
        <v>0</v>
      </c>
      <c r="S79" s="202">
        <v>0</v>
      </c>
      <c r="T79" s="202">
        <v>0</v>
      </c>
      <c r="U79"/>
      <c r="V79"/>
      <c r="W79"/>
      <c r="X79"/>
      <c r="Y79"/>
      <c r="Z79"/>
      <c r="AA79"/>
      <c r="AB79"/>
      <c r="AC79"/>
      <c r="AD79"/>
    </row>
    <row r="80" spans="2:30" ht="25.5">
      <c r="B80" s="201" t="s">
        <v>408</v>
      </c>
      <c r="C80" s="202">
        <v>1.8867924528301886E-2</v>
      </c>
      <c r="D80" s="202">
        <v>5.2631578947368418E-2</v>
      </c>
      <c r="E80" s="202">
        <v>3.7999999999999999E-2</v>
      </c>
      <c r="F80" s="202">
        <v>5.2631578947368418E-2</v>
      </c>
      <c r="G80" s="202">
        <v>3.125E-2</v>
      </c>
      <c r="H80" s="202">
        <v>0</v>
      </c>
      <c r="I80" s="202">
        <v>0</v>
      </c>
      <c r="J80" s="202">
        <v>0</v>
      </c>
      <c r="K80" s="202">
        <v>8.1000000000000003E-2</v>
      </c>
      <c r="L80" s="202">
        <v>0</v>
      </c>
      <c r="M80" s="202">
        <v>0</v>
      </c>
      <c r="N80" s="202">
        <v>5.2999999999999999E-2</v>
      </c>
      <c r="O80" s="202">
        <v>0</v>
      </c>
      <c r="P80" s="202">
        <v>3.4482758620689655E-2</v>
      </c>
      <c r="Q80" s="202">
        <v>0</v>
      </c>
      <c r="R80" s="202">
        <v>0</v>
      </c>
      <c r="S80" s="202">
        <v>8.3333333333333329E-2</v>
      </c>
      <c r="T80" s="202">
        <v>0.125</v>
      </c>
      <c r="U80"/>
      <c r="V80"/>
      <c r="W80"/>
      <c r="X80"/>
      <c r="Y80"/>
      <c r="Z80"/>
      <c r="AA80"/>
      <c r="AB80"/>
      <c r="AC80"/>
      <c r="AD80"/>
    </row>
    <row r="81" spans="1:30" ht="25.5" customHeight="1">
      <c r="B81" s="342" t="s">
        <v>412</v>
      </c>
      <c r="C81" s="233">
        <v>5.6603773584905703E-2</v>
      </c>
      <c r="D81" s="332">
        <v>5.2631578947368418E-2</v>
      </c>
      <c r="E81" s="332">
        <v>0.192</v>
      </c>
      <c r="F81" s="233">
        <v>5.2631578947368397E-2</v>
      </c>
      <c r="G81" s="332">
        <v>3.125E-2</v>
      </c>
      <c r="H81" s="332">
        <v>8.3000000000000004E-2</v>
      </c>
      <c r="I81" s="233">
        <v>4.5454545454545497E-2</v>
      </c>
      <c r="J81" s="332">
        <v>4.4444444444444446E-2</v>
      </c>
      <c r="K81" s="332">
        <v>0.13500000000000001</v>
      </c>
      <c r="L81" s="233">
        <v>0</v>
      </c>
      <c r="M81" s="332">
        <v>0.13333333333333333</v>
      </c>
      <c r="N81" s="332">
        <v>0.47299999999999998</v>
      </c>
      <c r="O81" s="233">
        <v>4.5454545454545497E-2</v>
      </c>
      <c r="P81" s="332">
        <v>3.4482758620689655E-2</v>
      </c>
      <c r="Q81" s="332">
        <v>0</v>
      </c>
      <c r="R81" s="233">
        <v>0.17391304347826078</v>
      </c>
      <c r="S81" s="332">
        <v>0.29166666666666663</v>
      </c>
      <c r="T81" s="332">
        <v>0</v>
      </c>
      <c r="U81"/>
      <c r="V81"/>
      <c r="W81"/>
      <c r="X81"/>
      <c r="Y81"/>
      <c r="Z81"/>
      <c r="AA81"/>
      <c r="AB81"/>
      <c r="AC81"/>
      <c r="AD81"/>
    </row>
    <row r="82" spans="1:30" ht="25.5" customHeight="1">
      <c r="B82" s="343"/>
      <c r="C82" s="234"/>
      <c r="D82" s="333"/>
      <c r="E82" s="333"/>
      <c r="F82" s="234"/>
      <c r="G82" s="333"/>
      <c r="H82" s="333"/>
      <c r="I82" s="234"/>
      <c r="J82" s="333"/>
      <c r="K82" s="333"/>
      <c r="L82" s="234"/>
      <c r="M82" s="333"/>
      <c r="N82" s="333"/>
      <c r="O82" s="234"/>
      <c r="P82" s="333"/>
      <c r="Q82" s="333"/>
      <c r="R82" s="234"/>
      <c r="S82" s="333"/>
      <c r="T82" s="333"/>
      <c r="U82"/>
      <c r="V82"/>
      <c r="W82"/>
      <c r="X82"/>
      <c r="Y82"/>
      <c r="Z82"/>
      <c r="AA82"/>
      <c r="AB82"/>
      <c r="AC82"/>
      <c r="AD82"/>
    </row>
    <row r="83" spans="1:30" ht="25.5" customHeight="1">
      <c r="B83" s="342" t="s">
        <v>413</v>
      </c>
      <c r="C83" s="233">
        <v>0.75471698113207497</v>
      </c>
      <c r="D83" s="332">
        <v>0.59649122807017541</v>
      </c>
      <c r="E83" s="332">
        <v>0.5</v>
      </c>
      <c r="F83" s="233">
        <v>0.57894736842105299</v>
      </c>
      <c r="G83" s="332">
        <v>0.59375</v>
      </c>
      <c r="H83" s="332">
        <v>0.83299999999999996</v>
      </c>
      <c r="I83" s="233">
        <v>0.54545454545454608</v>
      </c>
      <c r="J83" s="332">
        <v>0.55555555555555558</v>
      </c>
      <c r="K83" s="332">
        <v>0.48599999999999999</v>
      </c>
      <c r="L83" s="233">
        <v>0.6</v>
      </c>
      <c r="M83" s="332">
        <v>0.46666666666666667</v>
      </c>
      <c r="N83" s="332">
        <v>0.36899999999999999</v>
      </c>
      <c r="O83" s="233">
        <v>0.72727272727272707</v>
      </c>
      <c r="P83" s="332">
        <v>0.65517241379310343</v>
      </c>
      <c r="Q83" s="332">
        <v>0.42899999999999999</v>
      </c>
      <c r="R83" s="233">
        <v>0.565217391304348</v>
      </c>
      <c r="S83" s="332">
        <v>0.45833333333333331</v>
      </c>
      <c r="T83" s="332">
        <v>0.625</v>
      </c>
      <c r="U83"/>
      <c r="V83"/>
      <c r="W83"/>
      <c r="X83"/>
      <c r="Y83"/>
      <c r="Z83"/>
      <c r="AA83"/>
      <c r="AB83"/>
      <c r="AC83"/>
      <c r="AD83"/>
    </row>
    <row r="84" spans="1:30" ht="25.5" customHeight="1">
      <c r="B84" s="343"/>
      <c r="C84" s="234"/>
      <c r="D84" s="333"/>
      <c r="E84" s="333"/>
      <c r="F84" s="234"/>
      <c r="G84" s="333"/>
      <c r="H84" s="333"/>
      <c r="I84" s="234"/>
      <c r="J84" s="333"/>
      <c r="K84" s="333"/>
      <c r="L84" s="234"/>
      <c r="M84" s="333"/>
      <c r="N84" s="333"/>
      <c r="O84" s="234"/>
      <c r="P84" s="333"/>
      <c r="Q84" s="333"/>
      <c r="R84" s="234"/>
      <c r="S84" s="333"/>
      <c r="T84" s="333"/>
      <c r="U84"/>
      <c r="V84"/>
      <c r="W84"/>
      <c r="X84"/>
      <c r="Y84"/>
      <c r="Z84"/>
      <c r="AA84"/>
      <c r="AB84"/>
      <c r="AC84"/>
      <c r="AD84"/>
    </row>
    <row r="85" spans="1:30" ht="25.5">
      <c r="B85" s="201" t="s">
        <v>409</v>
      </c>
      <c r="C85" s="202">
        <v>0.11320754716981132</v>
      </c>
      <c r="D85" s="202">
        <v>0.21052631578947367</v>
      </c>
      <c r="E85" s="202">
        <v>3.7999999999999999E-2</v>
      </c>
      <c r="F85" s="202">
        <v>0.31578947368421051</v>
      </c>
      <c r="G85" s="202">
        <v>0.1875</v>
      </c>
      <c r="H85" s="202">
        <v>8.3000000000000004E-2</v>
      </c>
      <c r="I85" s="202">
        <v>0.40909090909090912</v>
      </c>
      <c r="J85" s="202">
        <v>0.26666666666666666</v>
      </c>
      <c r="K85" s="202">
        <v>0.13500000000000001</v>
      </c>
      <c r="L85" s="202">
        <v>0.33333333333333331</v>
      </c>
      <c r="M85" s="202">
        <v>0.13333333333333333</v>
      </c>
      <c r="N85" s="202">
        <v>5.2999999999999999E-2</v>
      </c>
      <c r="O85" s="202">
        <v>0.18181818181818182</v>
      </c>
      <c r="P85" s="202">
        <v>0.20689655172413793</v>
      </c>
      <c r="Q85" s="202">
        <v>0.42899999999999999</v>
      </c>
      <c r="R85" s="202">
        <v>0.13043478260869565</v>
      </c>
      <c r="S85" s="202">
        <v>4.1666666666666664E-2</v>
      </c>
      <c r="T85" s="202">
        <v>0.125</v>
      </c>
      <c r="U85"/>
      <c r="V85"/>
      <c r="W85"/>
      <c r="X85"/>
      <c r="Y85"/>
      <c r="Z85"/>
      <c r="AA85"/>
      <c r="AB85"/>
      <c r="AC85"/>
      <c r="AD85"/>
    </row>
    <row r="86" spans="1:30" ht="25.5">
      <c r="B86" s="201" t="s">
        <v>410</v>
      </c>
      <c r="C86" s="202">
        <v>3.7735849056603772E-2</v>
      </c>
      <c r="D86" s="202">
        <v>3.5087719298245612E-2</v>
      </c>
      <c r="E86" s="202">
        <v>0.115</v>
      </c>
      <c r="F86" s="202">
        <v>0</v>
      </c>
      <c r="G86" s="202">
        <v>0.125</v>
      </c>
      <c r="H86" s="202">
        <v>0</v>
      </c>
      <c r="I86" s="202">
        <v>0</v>
      </c>
      <c r="J86" s="202">
        <v>2.2222222222222223E-2</v>
      </c>
      <c r="K86" s="202">
        <v>0.108</v>
      </c>
      <c r="L86" s="202">
        <v>6.6666666666666666E-2</v>
      </c>
      <c r="M86" s="202">
        <v>0.13333333333333333</v>
      </c>
      <c r="N86" s="202">
        <v>5.2999999999999999E-2</v>
      </c>
      <c r="O86" s="202">
        <v>4.5454545454545456E-2</v>
      </c>
      <c r="P86" s="202">
        <v>6.8965517241379309E-2</v>
      </c>
      <c r="Q86" s="202">
        <v>0</v>
      </c>
      <c r="R86" s="202">
        <v>0.13043478260869565</v>
      </c>
      <c r="S86" s="202">
        <v>8.3333333333333329E-2</v>
      </c>
      <c r="T86" s="202">
        <v>0.125</v>
      </c>
    </row>
    <row r="87" spans="1:30">
      <c r="B87" s="231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</row>
    <row r="88" spans="1:3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5.75">
      <c r="B89" s="182" t="s">
        <v>272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30" ht="15.75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30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3" spans="1:30">
      <c r="C93" s="212" t="s">
        <v>376</v>
      </c>
      <c r="D93" s="212"/>
      <c r="E93" s="212"/>
      <c r="F93" s="213" t="s">
        <v>426</v>
      </c>
      <c r="G93" s="214"/>
      <c r="H93" s="215"/>
      <c r="I93" s="212" t="s">
        <v>427</v>
      </c>
      <c r="J93" s="212"/>
      <c r="K93" s="212"/>
      <c r="L93" s="213" t="s">
        <v>377</v>
      </c>
      <c r="M93" s="214"/>
      <c r="N93" s="215"/>
      <c r="O93" s="212" t="s">
        <v>428</v>
      </c>
      <c r="P93" s="212"/>
      <c r="Q93" s="212"/>
      <c r="R93" s="213" t="s">
        <v>379</v>
      </c>
      <c r="S93" s="214"/>
      <c r="T93" s="215"/>
    </row>
    <row r="94" spans="1:30">
      <c r="C94" s="201">
        <v>2008</v>
      </c>
      <c r="D94" s="216">
        <v>2011</v>
      </c>
      <c r="E94" s="216">
        <v>2014</v>
      </c>
      <c r="F94" s="201">
        <v>2008</v>
      </c>
      <c r="G94" s="216">
        <v>2011</v>
      </c>
      <c r="H94" s="216">
        <v>2014</v>
      </c>
      <c r="I94" s="201">
        <v>2008</v>
      </c>
      <c r="J94" s="216">
        <v>2011</v>
      </c>
      <c r="K94" s="216">
        <v>2014</v>
      </c>
      <c r="L94" s="201">
        <v>2008</v>
      </c>
      <c r="M94" s="216">
        <v>2011</v>
      </c>
      <c r="N94" s="216">
        <v>2014</v>
      </c>
      <c r="O94" s="201">
        <v>2008</v>
      </c>
      <c r="P94" s="216">
        <v>2011</v>
      </c>
      <c r="Q94" s="216">
        <v>2014</v>
      </c>
      <c r="R94" s="201">
        <v>2008</v>
      </c>
      <c r="S94" s="216">
        <v>2011</v>
      </c>
      <c r="T94" s="216">
        <v>2014</v>
      </c>
    </row>
    <row r="95" spans="1:30">
      <c r="B95" s="213" t="s">
        <v>414</v>
      </c>
      <c r="C95" s="217">
        <v>5.6071428571428568</v>
      </c>
      <c r="D95" s="217">
        <v>5.5</v>
      </c>
      <c r="E95" s="21">
        <v>5.7727272727272734</v>
      </c>
      <c r="F95" s="217">
        <v>5.8421052631578947</v>
      </c>
      <c r="G95" s="217">
        <v>5.1428571428571441</v>
      </c>
      <c r="H95" s="21">
        <v>5.8333333333333339</v>
      </c>
      <c r="I95" s="217">
        <v>5.75</v>
      </c>
      <c r="J95" s="217">
        <v>5.3793103448275872</v>
      </c>
      <c r="K95" s="21">
        <v>5.4666666666666659</v>
      </c>
      <c r="L95" s="217">
        <v>6</v>
      </c>
      <c r="M95" s="217">
        <v>5.3589743589743586</v>
      </c>
      <c r="N95" s="21">
        <v>5.7222222222222223</v>
      </c>
      <c r="O95" s="217">
        <v>5.3478260869565215</v>
      </c>
      <c r="P95" s="217">
        <v>5.6363636363636376</v>
      </c>
      <c r="Q95" s="21">
        <v>5.1428571428571432</v>
      </c>
      <c r="R95" s="217">
        <v>5.375</v>
      </c>
      <c r="S95" s="217">
        <v>5.3333333333333321</v>
      </c>
      <c r="T95" s="21">
        <v>5.2500000000000009</v>
      </c>
    </row>
    <row r="96" spans="1:30">
      <c r="B96" s="213" t="s">
        <v>415</v>
      </c>
      <c r="C96" s="217">
        <v>5.3392857142857144</v>
      </c>
      <c r="D96" s="217">
        <v>4.5999999999999996</v>
      </c>
      <c r="E96" s="21">
        <v>4.8181818181818183</v>
      </c>
      <c r="F96" s="217">
        <v>4.8421052631578947</v>
      </c>
      <c r="G96" s="217">
        <v>4.408163265306122</v>
      </c>
      <c r="H96" s="21">
        <v>4.75</v>
      </c>
      <c r="I96" s="217">
        <v>5.166666666666667</v>
      </c>
      <c r="J96" s="217">
        <v>4.7931034482758621</v>
      </c>
      <c r="K96" s="21">
        <v>4.7333333333333334</v>
      </c>
      <c r="L96" s="217">
        <v>5.375</v>
      </c>
      <c r="M96" s="217">
        <v>5.2307692307692308</v>
      </c>
      <c r="N96" s="21">
        <v>5.5</v>
      </c>
      <c r="O96" s="217">
        <v>5.0434782608695654</v>
      </c>
      <c r="P96" s="217">
        <v>5.3636363636363642</v>
      </c>
      <c r="Q96" s="21">
        <v>4.2857142857142856</v>
      </c>
      <c r="R96" s="217">
        <v>4.708333333333333</v>
      </c>
      <c r="S96" s="217">
        <v>4.2592592592592595</v>
      </c>
      <c r="T96" s="21">
        <v>4.125</v>
      </c>
    </row>
    <row r="97" spans="2:20">
      <c r="B97" s="213" t="s">
        <v>416</v>
      </c>
      <c r="C97" s="217">
        <v>4.6785714285714288</v>
      </c>
      <c r="D97" s="217">
        <v>3.9</v>
      </c>
      <c r="E97" s="21">
        <v>4.7727272727272734</v>
      </c>
      <c r="F97" s="217">
        <v>4.7368421052631575</v>
      </c>
      <c r="G97" s="217">
        <v>4.4897959183673457</v>
      </c>
      <c r="H97" s="21">
        <v>4.0000000000000009</v>
      </c>
      <c r="I97" s="217">
        <v>5.041666666666667</v>
      </c>
      <c r="J97" s="217">
        <v>4.7586206896551726</v>
      </c>
      <c r="K97" s="21">
        <v>4.7333333333333325</v>
      </c>
      <c r="L97" s="217">
        <v>4.625</v>
      </c>
      <c r="M97" s="217">
        <v>4.5384615384615383</v>
      </c>
      <c r="N97" s="21">
        <v>4.7222222222222223</v>
      </c>
      <c r="O97" s="217">
        <v>4.6956521739130439</v>
      </c>
      <c r="P97" s="217">
        <v>5</v>
      </c>
      <c r="Q97" s="21">
        <v>3.4285714285714288</v>
      </c>
      <c r="R97" s="217">
        <v>4.75</v>
      </c>
      <c r="S97" s="217">
        <v>3.8518518518518521</v>
      </c>
      <c r="T97" s="21">
        <v>5.25</v>
      </c>
    </row>
    <row r="98" spans="2:20">
      <c r="B98" s="213" t="s">
        <v>417</v>
      </c>
      <c r="C98" s="217">
        <v>3.9821428571428572</v>
      </c>
      <c r="D98" s="217">
        <v>5.1000000000000005</v>
      </c>
      <c r="E98" s="21">
        <v>3.8181818181818175</v>
      </c>
      <c r="F98" s="217">
        <v>4.4210526315789478</v>
      </c>
      <c r="G98" s="217">
        <v>3.9795918367346936</v>
      </c>
      <c r="H98" s="21">
        <v>4.666666666666667</v>
      </c>
      <c r="I98" s="217">
        <v>4.708333333333333</v>
      </c>
      <c r="J98" s="217">
        <v>4.5172413793103443</v>
      </c>
      <c r="K98" s="21">
        <v>4.833333333333333</v>
      </c>
      <c r="L98" s="217">
        <v>4.5</v>
      </c>
      <c r="M98" s="217">
        <v>4.3076923076923075</v>
      </c>
      <c r="N98" s="21">
        <v>5.1111111111111107</v>
      </c>
      <c r="O98" s="217">
        <v>4.4347826086956523</v>
      </c>
      <c r="P98" s="217">
        <v>5.3636363636363642</v>
      </c>
      <c r="Q98" s="21">
        <v>3.5714285714285716</v>
      </c>
      <c r="R98" s="217">
        <v>4.291666666666667</v>
      </c>
      <c r="S98" s="217">
        <v>4.4074074074074066</v>
      </c>
      <c r="T98" s="21">
        <v>3.875</v>
      </c>
    </row>
    <row r="99" spans="2:20">
      <c r="B99" s="213" t="s">
        <v>418</v>
      </c>
      <c r="C99" s="217">
        <v>5.5090909090909088</v>
      </c>
      <c r="D99" s="217">
        <v>5.5</v>
      </c>
      <c r="E99" s="21">
        <v>5.7727272727272734</v>
      </c>
      <c r="F99" s="217">
        <v>5.1578947368421053</v>
      </c>
      <c r="G99" s="217">
        <v>4.8367346938775508</v>
      </c>
      <c r="H99" s="21">
        <v>5.666666666666667</v>
      </c>
      <c r="I99" s="217">
        <v>5.458333333333333</v>
      </c>
      <c r="J99" s="217">
        <v>5.4333333333333336</v>
      </c>
      <c r="K99" s="21">
        <v>5.4516129032258061</v>
      </c>
      <c r="L99" s="217">
        <v>5.375</v>
      </c>
      <c r="M99" s="217">
        <v>5.1794871794871797</v>
      </c>
      <c r="N99" s="21">
        <v>5.7777777777777768</v>
      </c>
      <c r="O99" s="217">
        <v>5.0869565217391308</v>
      </c>
      <c r="P99" s="217">
        <v>5.8333333333333339</v>
      </c>
      <c r="Q99" s="21">
        <v>5.4285714285714279</v>
      </c>
      <c r="R99" s="217">
        <v>5.083333333333333</v>
      </c>
      <c r="S99" s="217">
        <v>5.185185185185186</v>
      </c>
      <c r="T99" s="21">
        <v>5.375</v>
      </c>
    </row>
    <row r="101" spans="2:20" hidden="1"/>
    <row r="102" spans="2:20" hidden="1">
      <c r="C102" s="334">
        <v>2005</v>
      </c>
      <c r="D102" s="335"/>
      <c r="E102" s="335"/>
      <c r="F102" s="335"/>
      <c r="G102" s="335"/>
      <c r="H102" s="336"/>
      <c r="I102" s="337">
        <v>2008</v>
      </c>
      <c r="J102" s="338"/>
      <c r="K102" s="338"/>
      <c r="L102" s="338"/>
      <c r="M102" s="338"/>
      <c r="N102" s="339"/>
      <c r="O102" s="340">
        <v>2011</v>
      </c>
      <c r="P102" s="341"/>
      <c r="Q102" s="341"/>
      <c r="R102" s="341"/>
      <c r="S102" s="341"/>
      <c r="T102" s="341"/>
    </row>
    <row r="103" spans="2:20" ht="25.5" hidden="1">
      <c r="C103" s="218" t="e">
        <f>#REF!</f>
        <v>#REF!</v>
      </c>
      <c r="D103" s="218" t="str">
        <f>C28</f>
        <v>E.T.T. Sist. Electrònics</v>
      </c>
      <c r="E103" s="218"/>
      <c r="F103" s="218"/>
      <c r="G103" s="218"/>
      <c r="H103" s="218"/>
      <c r="I103" s="218" t="e">
        <f>#REF!</f>
        <v>#REF!</v>
      </c>
      <c r="J103" s="218" t="str">
        <f>I28</f>
        <v>E.T.T. Sist. Electrònics</v>
      </c>
      <c r="K103" s="218"/>
      <c r="L103" s="218"/>
      <c r="M103" s="218"/>
      <c r="N103" s="218"/>
      <c r="O103" s="218" t="e">
        <f>#REF!</f>
        <v>#REF!</v>
      </c>
      <c r="P103" s="218" t="str">
        <f>O28</f>
        <v>E.T.T. Sist. Electrònics</v>
      </c>
      <c r="Q103" s="218"/>
      <c r="R103" s="218"/>
      <c r="S103" s="218"/>
      <c r="T103" s="218"/>
    </row>
    <row r="104" spans="2:20" hidden="1">
      <c r="B104" s="219" t="s">
        <v>414</v>
      </c>
      <c r="C104" s="217">
        <f>C95</f>
        <v>5.6071428571428568</v>
      </c>
      <c r="D104" s="217">
        <f>F95</f>
        <v>5.8421052631578947</v>
      </c>
      <c r="E104" s="217"/>
      <c r="F104" s="217"/>
      <c r="G104" s="217"/>
      <c r="H104" s="217"/>
      <c r="I104" s="217">
        <f>D95</f>
        <v>5.5</v>
      </c>
      <c r="J104" s="217">
        <f>G95</f>
        <v>5.1428571428571441</v>
      </c>
      <c r="K104" s="217"/>
      <c r="L104" s="217"/>
      <c r="M104" s="217"/>
      <c r="N104" s="217"/>
      <c r="O104" s="217">
        <f>E95</f>
        <v>5.7727272727272734</v>
      </c>
      <c r="P104" s="217">
        <f>H95</f>
        <v>5.8333333333333339</v>
      </c>
      <c r="Q104" s="217"/>
      <c r="R104" s="217"/>
      <c r="S104" s="217"/>
      <c r="T104" s="217"/>
    </row>
    <row r="105" spans="2:20" hidden="1">
      <c r="B105" s="219" t="s">
        <v>415</v>
      </c>
      <c r="C105" s="217">
        <f t="shared" ref="C105:C108" si="2">C96</f>
        <v>5.3392857142857144</v>
      </c>
      <c r="D105" s="217">
        <f t="shared" ref="D105:D108" si="3">F96</f>
        <v>4.8421052631578947</v>
      </c>
      <c r="E105" s="217"/>
      <c r="F105" s="217"/>
      <c r="G105" s="217"/>
      <c r="H105" s="217"/>
      <c r="I105" s="217">
        <f t="shared" ref="I105:I108" si="4">D96</f>
        <v>4.5999999999999996</v>
      </c>
      <c r="J105" s="217">
        <f t="shared" ref="J105:J108" si="5">G96</f>
        <v>4.408163265306122</v>
      </c>
      <c r="K105" s="217"/>
      <c r="L105" s="217"/>
      <c r="M105" s="217"/>
      <c r="N105" s="217"/>
      <c r="O105" s="217">
        <f t="shared" ref="O105:O108" si="6">E96</f>
        <v>4.8181818181818183</v>
      </c>
      <c r="P105" s="217">
        <f t="shared" ref="P105:P108" si="7">H96</f>
        <v>4.75</v>
      </c>
      <c r="Q105" s="217"/>
      <c r="R105" s="217"/>
      <c r="S105" s="217"/>
      <c r="T105" s="217"/>
    </row>
    <row r="106" spans="2:20" hidden="1">
      <c r="B106" s="219" t="s">
        <v>416</v>
      </c>
      <c r="C106" s="217">
        <f t="shared" si="2"/>
        <v>4.6785714285714288</v>
      </c>
      <c r="D106" s="217">
        <f t="shared" si="3"/>
        <v>4.7368421052631575</v>
      </c>
      <c r="E106" s="217"/>
      <c r="F106" s="217"/>
      <c r="G106" s="217"/>
      <c r="H106" s="217"/>
      <c r="I106" s="217">
        <f t="shared" si="4"/>
        <v>3.9</v>
      </c>
      <c r="J106" s="217">
        <f t="shared" si="5"/>
        <v>4.4897959183673457</v>
      </c>
      <c r="K106" s="217"/>
      <c r="L106" s="217"/>
      <c r="M106" s="217"/>
      <c r="N106" s="217"/>
      <c r="O106" s="217">
        <f t="shared" si="6"/>
        <v>4.7727272727272734</v>
      </c>
      <c r="P106" s="217">
        <f t="shared" si="7"/>
        <v>4.0000000000000009</v>
      </c>
      <c r="Q106" s="217"/>
      <c r="R106" s="217"/>
      <c r="S106" s="217"/>
      <c r="T106" s="217"/>
    </row>
    <row r="107" spans="2:20" hidden="1">
      <c r="B107" s="219" t="s">
        <v>417</v>
      </c>
      <c r="C107" s="217">
        <f t="shared" si="2"/>
        <v>3.9821428571428572</v>
      </c>
      <c r="D107" s="217">
        <f t="shared" si="3"/>
        <v>4.4210526315789478</v>
      </c>
      <c r="E107" s="217"/>
      <c r="F107" s="217"/>
      <c r="G107" s="217"/>
      <c r="H107" s="217"/>
      <c r="I107" s="217">
        <f t="shared" si="4"/>
        <v>5.1000000000000005</v>
      </c>
      <c r="J107" s="217">
        <f t="shared" si="5"/>
        <v>3.9795918367346936</v>
      </c>
      <c r="K107" s="217"/>
      <c r="L107" s="217"/>
      <c r="M107" s="217"/>
      <c r="N107" s="217"/>
      <c r="O107" s="217">
        <f t="shared" si="6"/>
        <v>3.8181818181818175</v>
      </c>
      <c r="P107" s="217">
        <f t="shared" si="7"/>
        <v>4.666666666666667</v>
      </c>
      <c r="Q107" s="217"/>
      <c r="R107" s="217"/>
      <c r="S107" s="217"/>
      <c r="T107" s="217"/>
    </row>
    <row r="108" spans="2:20" hidden="1">
      <c r="B108" s="219" t="s">
        <v>418</v>
      </c>
      <c r="C108" s="217">
        <f t="shared" si="2"/>
        <v>5.5090909090909088</v>
      </c>
      <c r="D108" s="217">
        <f t="shared" si="3"/>
        <v>5.1578947368421053</v>
      </c>
      <c r="E108" s="217"/>
      <c r="F108" s="217"/>
      <c r="G108" s="217"/>
      <c r="H108" s="217"/>
      <c r="I108" s="217">
        <f t="shared" si="4"/>
        <v>5.5</v>
      </c>
      <c r="J108" s="217">
        <f t="shared" si="5"/>
        <v>4.8367346938775508</v>
      </c>
      <c r="K108" s="217"/>
      <c r="L108" s="217"/>
      <c r="M108" s="217"/>
      <c r="N108" s="217"/>
      <c r="O108" s="217">
        <f t="shared" si="6"/>
        <v>5.7727272727272734</v>
      </c>
      <c r="P108" s="217">
        <f t="shared" si="7"/>
        <v>5.666666666666667</v>
      </c>
      <c r="Q108" s="217"/>
      <c r="R108" s="217"/>
      <c r="S108" s="217"/>
      <c r="T108" s="217"/>
    </row>
    <row r="109" spans="2:20" hidden="1"/>
    <row r="112" spans="2:20" ht="15.75">
      <c r="B112" s="182" t="s">
        <v>183</v>
      </c>
    </row>
    <row r="113" spans="2:20" ht="15.75">
      <c r="B113" s="182"/>
    </row>
    <row r="114" spans="2:20">
      <c r="B114" s="220"/>
      <c r="C114" s="329">
        <v>2008</v>
      </c>
      <c r="D114" s="330"/>
      <c r="E114" s="330"/>
      <c r="F114" s="330"/>
      <c r="G114" s="330"/>
      <c r="H114" s="331"/>
      <c r="I114" s="329">
        <v>2011</v>
      </c>
      <c r="J114" s="330"/>
      <c r="K114" s="330"/>
      <c r="L114" s="330"/>
      <c r="M114" s="330"/>
      <c r="N114" s="330"/>
      <c r="O114" s="329">
        <v>2014</v>
      </c>
      <c r="P114" s="330"/>
      <c r="Q114" s="330"/>
      <c r="R114" s="330"/>
      <c r="S114" s="330"/>
      <c r="T114" s="237"/>
    </row>
    <row r="115" spans="2:20" ht="15.75" thickBot="1">
      <c r="B115" s="221"/>
      <c r="C115" s="213" t="s">
        <v>384</v>
      </c>
      <c r="D115" s="213" t="s">
        <v>385</v>
      </c>
      <c r="E115" s="213" t="s">
        <v>386</v>
      </c>
      <c r="F115" s="213" t="s">
        <v>387</v>
      </c>
      <c r="G115" s="213" t="s">
        <v>388</v>
      </c>
      <c r="H115" s="213" t="s">
        <v>389</v>
      </c>
      <c r="I115" s="213" t="s">
        <v>384</v>
      </c>
      <c r="J115" s="213" t="s">
        <v>385</v>
      </c>
      <c r="K115" s="213" t="s">
        <v>386</v>
      </c>
      <c r="L115" s="213" t="s">
        <v>387</v>
      </c>
      <c r="M115" s="213" t="s">
        <v>388</v>
      </c>
      <c r="N115" s="213" t="s">
        <v>389</v>
      </c>
      <c r="O115" s="213" t="s">
        <v>384</v>
      </c>
      <c r="P115" s="213" t="s">
        <v>385</v>
      </c>
      <c r="Q115" s="213" t="s">
        <v>386</v>
      </c>
      <c r="R115" s="213" t="s">
        <v>387</v>
      </c>
      <c r="S115" s="213" t="s">
        <v>389</v>
      </c>
    </row>
    <row r="116" spans="2:20" ht="27" thickTop="1" thickBot="1">
      <c r="B116" s="222" t="s">
        <v>419</v>
      </c>
      <c r="C116" s="202">
        <v>0</v>
      </c>
      <c r="D116" s="202">
        <v>1</v>
      </c>
      <c r="E116" s="202">
        <v>0</v>
      </c>
      <c r="F116" s="202">
        <v>0</v>
      </c>
      <c r="G116" s="202">
        <v>0</v>
      </c>
      <c r="H116" s="202">
        <v>0</v>
      </c>
      <c r="I116" s="202">
        <v>0</v>
      </c>
      <c r="J116" s="202">
        <v>0.66666666666666663</v>
      </c>
      <c r="K116" s="202">
        <v>0.5</v>
      </c>
      <c r="L116" s="202">
        <v>1</v>
      </c>
      <c r="M116" s="202">
        <v>1</v>
      </c>
      <c r="N116" s="202">
        <v>0.5</v>
      </c>
      <c r="O116" s="6">
        <v>0.25</v>
      </c>
      <c r="P116" s="10">
        <v>0</v>
      </c>
      <c r="Q116" s="10">
        <v>0.42857142857142855</v>
      </c>
      <c r="R116" s="10">
        <v>0</v>
      </c>
      <c r="S116" s="10">
        <v>0</v>
      </c>
    </row>
    <row r="117" spans="2:20" ht="27" thickTop="1" thickBot="1">
      <c r="B117" s="222" t="s">
        <v>420</v>
      </c>
      <c r="C117" s="202">
        <v>1</v>
      </c>
      <c r="D117" s="202">
        <v>0</v>
      </c>
      <c r="E117" s="202">
        <v>0</v>
      </c>
      <c r="F117" s="202">
        <v>0</v>
      </c>
      <c r="G117" s="202">
        <v>0</v>
      </c>
      <c r="H117" s="202">
        <v>0</v>
      </c>
      <c r="I117" s="202">
        <v>0</v>
      </c>
      <c r="J117" s="202">
        <v>0</v>
      </c>
      <c r="K117" s="202">
        <v>0</v>
      </c>
      <c r="L117" s="202">
        <v>0</v>
      </c>
      <c r="M117" s="202">
        <v>0</v>
      </c>
      <c r="N117" s="202">
        <v>0.5</v>
      </c>
      <c r="O117" s="6">
        <v>0.25</v>
      </c>
      <c r="P117" s="10">
        <v>1</v>
      </c>
      <c r="Q117" s="10">
        <v>0</v>
      </c>
      <c r="R117" s="10">
        <v>1</v>
      </c>
      <c r="S117" s="10">
        <v>0.5</v>
      </c>
    </row>
    <row r="118" spans="2:20" ht="27" thickTop="1" thickBot="1">
      <c r="B118" s="222" t="s">
        <v>421</v>
      </c>
      <c r="C118" s="202">
        <v>0</v>
      </c>
      <c r="D118" s="202">
        <v>0</v>
      </c>
      <c r="E118" s="202">
        <v>0</v>
      </c>
      <c r="F118" s="202">
        <v>0</v>
      </c>
      <c r="G118" s="202">
        <v>0</v>
      </c>
      <c r="H118" s="202">
        <v>0</v>
      </c>
      <c r="I118" s="202">
        <v>0</v>
      </c>
      <c r="J118" s="202">
        <v>0.16666666666666666</v>
      </c>
      <c r="K118" s="202">
        <v>0.5</v>
      </c>
      <c r="L118" s="202">
        <v>0</v>
      </c>
      <c r="M118" s="202">
        <v>0</v>
      </c>
      <c r="N118" s="202">
        <v>0</v>
      </c>
      <c r="O118" s="6">
        <v>0</v>
      </c>
      <c r="P118" s="10">
        <v>0</v>
      </c>
      <c r="Q118" s="10">
        <v>0.57142857142857151</v>
      </c>
      <c r="R118" s="10">
        <v>0</v>
      </c>
      <c r="S118" s="10">
        <v>0</v>
      </c>
    </row>
    <row r="119" spans="2:20" ht="26.25" thickTop="1">
      <c r="B119" s="223" t="s">
        <v>422</v>
      </c>
      <c r="C119" s="202">
        <v>0</v>
      </c>
      <c r="D119" s="202">
        <v>0</v>
      </c>
      <c r="E119" s="202">
        <v>0</v>
      </c>
      <c r="F119" s="202">
        <v>0</v>
      </c>
      <c r="G119" s="202">
        <v>0</v>
      </c>
      <c r="H119" s="202">
        <v>0</v>
      </c>
      <c r="I119" s="202">
        <v>0</v>
      </c>
      <c r="J119" s="202">
        <v>0.16666666666666666</v>
      </c>
      <c r="K119" s="202">
        <v>0</v>
      </c>
      <c r="L119" s="202">
        <v>0</v>
      </c>
      <c r="M119" s="202">
        <v>0</v>
      </c>
      <c r="N119" s="202">
        <v>0</v>
      </c>
      <c r="O119" s="8">
        <v>0.5</v>
      </c>
      <c r="P119" s="12">
        <v>0</v>
      </c>
      <c r="Q119" s="12">
        <v>0</v>
      </c>
      <c r="R119" s="12">
        <v>0</v>
      </c>
      <c r="S119" s="12">
        <v>0.5</v>
      </c>
    </row>
    <row r="121" spans="2:20" ht="15.75">
      <c r="B121" s="182"/>
    </row>
    <row r="124" spans="2:20" ht="15" customHeight="1">
      <c r="B124" s="182" t="s">
        <v>229</v>
      </c>
    </row>
    <row r="127" spans="2:20">
      <c r="B127" s="224"/>
      <c r="C127" s="325" t="s">
        <v>423</v>
      </c>
      <c r="D127" s="326"/>
      <c r="E127" s="326"/>
      <c r="F127" s="326"/>
      <c r="G127" s="326"/>
      <c r="H127" s="326"/>
      <c r="I127" s="326"/>
      <c r="J127" s="326"/>
      <c r="K127" s="326"/>
    </row>
    <row r="128" spans="2:20" ht="15" customHeight="1">
      <c r="B128" s="225"/>
      <c r="C128" s="327" t="s">
        <v>424</v>
      </c>
      <c r="D128" s="328"/>
      <c r="E128" s="328"/>
      <c r="F128" s="328"/>
      <c r="G128" s="328"/>
      <c r="H128" s="328"/>
      <c r="I128" s="328"/>
      <c r="J128" s="328"/>
      <c r="K128" s="328"/>
    </row>
    <row r="129" spans="2:14">
      <c r="B129" s="225"/>
      <c r="C129" s="210">
        <v>2008</v>
      </c>
      <c r="D129" s="235"/>
      <c r="E129" s="236"/>
      <c r="F129" s="329">
        <v>2011</v>
      </c>
      <c r="G129" s="330"/>
      <c r="H129" s="331"/>
      <c r="I129" s="329">
        <v>2014</v>
      </c>
      <c r="J129" s="330"/>
      <c r="K129" s="331"/>
    </row>
    <row r="130" spans="2:14" ht="25.5">
      <c r="B130" s="226"/>
      <c r="C130" s="201" t="s">
        <v>321</v>
      </c>
      <c r="D130" s="201" t="s">
        <v>322</v>
      </c>
      <c r="E130" s="201" t="s">
        <v>233</v>
      </c>
      <c r="F130" s="201" t="s">
        <v>321</v>
      </c>
      <c r="G130" s="201" t="s">
        <v>322</v>
      </c>
      <c r="H130" s="201" t="s">
        <v>233</v>
      </c>
      <c r="I130" s="201" t="s">
        <v>321</v>
      </c>
      <c r="J130" s="201" t="s">
        <v>322</v>
      </c>
      <c r="K130" s="201" t="s">
        <v>233</v>
      </c>
    </row>
    <row r="131" spans="2:14">
      <c r="B131" s="227" t="s">
        <v>376</v>
      </c>
      <c r="C131" s="180">
        <v>0.10714285714285714</v>
      </c>
      <c r="D131" s="180">
        <v>0.17857142857142858</v>
      </c>
      <c r="E131" s="180">
        <v>7.1428571428571425E-2</v>
      </c>
      <c r="F131" s="202">
        <v>5.2631578947368418E-2</v>
      </c>
      <c r="G131" s="202">
        <v>0.24561403508771928</v>
      </c>
      <c r="H131" s="202">
        <v>7.0175438596491224E-2</v>
      </c>
      <c r="I131" s="10">
        <v>0.15384615384615385</v>
      </c>
      <c r="J131" s="10">
        <v>0.30769230769230771</v>
      </c>
      <c r="K131" s="12">
        <v>3.8461538461538464E-2</v>
      </c>
    </row>
    <row r="132" spans="2:14">
      <c r="B132" s="227" t="s">
        <v>426</v>
      </c>
      <c r="C132" s="180">
        <v>0.15789473684210525</v>
      </c>
      <c r="D132" s="180">
        <v>0.15789473684210525</v>
      </c>
      <c r="E132" s="180">
        <v>5.2631578947368418E-2</v>
      </c>
      <c r="F132" s="202">
        <v>9.375E-2</v>
      </c>
      <c r="G132" s="202">
        <v>0.125</v>
      </c>
      <c r="H132" s="202">
        <v>0</v>
      </c>
      <c r="I132" s="10">
        <v>0.15384615384615385</v>
      </c>
      <c r="J132" s="10">
        <v>0</v>
      </c>
      <c r="K132" s="12">
        <v>7.6923076923076927E-2</v>
      </c>
    </row>
    <row r="133" spans="2:14">
      <c r="B133" s="227" t="s">
        <v>427</v>
      </c>
      <c r="C133" s="180">
        <v>4.1666666666666664E-2</v>
      </c>
      <c r="D133" s="180">
        <v>0.41666666666666669</v>
      </c>
      <c r="E133" s="180">
        <v>0.125</v>
      </c>
      <c r="F133" s="202">
        <v>0.13333333333333333</v>
      </c>
      <c r="G133" s="202">
        <v>0.15555555555555556</v>
      </c>
      <c r="H133" s="202">
        <v>8.8888888888888892E-2</v>
      </c>
      <c r="I133" s="10">
        <v>0.125</v>
      </c>
      <c r="J133" s="10">
        <v>0.17499999999999999</v>
      </c>
      <c r="K133" s="12">
        <v>0.17499999999999999</v>
      </c>
    </row>
    <row r="134" spans="2:14">
      <c r="B134" s="227" t="s">
        <v>377</v>
      </c>
      <c r="C134" s="180">
        <v>0</v>
      </c>
      <c r="D134" s="180">
        <v>0.3125</v>
      </c>
      <c r="E134" s="180">
        <v>0.125</v>
      </c>
      <c r="F134" s="202">
        <v>6.6666666666666666E-2</v>
      </c>
      <c r="G134" s="202">
        <v>6.6666666666666666E-2</v>
      </c>
      <c r="H134" s="202">
        <v>0.2</v>
      </c>
      <c r="I134" s="10">
        <v>0.26315789473684209</v>
      </c>
      <c r="J134" s="10">
        <v>0.31578947368421051</v>
      </c>
      <c r="K134" s="12">
        <v>5.2631578947368425E-2</v>
      </c>
    </row>
    <row r="135" spans="2:14">
      <c r="B135" s="227" t="s">
        <v>428</v>
      </c>
      <c r="C135" s="180">
        <v>4.3478260869565216E-2</v>
      </c>
      <c r="D135" s="180">
        <v>0.30434782608695654</v>
      </c>
      <c r="E135" s="180">
        <v>0</v>
      </c>
      <c r="F135" s="202">
        <v>0.20689655172413793</v>
      </c>
      <c r="G135" s="202">
        <v>0.20689655172413793</v>
      </c>
      <c r="H135" s="202">
        <v>6.8965517241379309E-2</v>
      </c>
      <c r="I135" s="10">
        <v>0</v>
      </c>
      <c r="J135" s="10">
        <v>0.28571428571428575</v>
      </c>
      <c r="K135" s="12">
        <v>0</v>
      </c>
    </row>
    <row r="136" spans="2:14">
      <c r="B136" s="227" t="s">
        <v>379</v>
      </c>
      <c r="C136" s="180">
        <v>0.08</v>
      </c>
      <c r="D136" s="180">
        <v>0.12</v>
      </c>
      <c r="E136" s="180">
        <v>0</v>
      </c>
      <c r="F136" s="202">
        <v>4.1666666666666664E-2</v>
      </c>
      <c r="G136" s="202">
        <v>8.3333333333333329E-2</v>
      </c>
      <c r="H136" s="202">
        <v>4.1666666666666664E-2</v>
      </c>
      <c r="I136" s="10">
        <v>0.1</v>
      </c>
      <c r="J136" s="10">
        <v>0.2</v>
      </c>
      <c r="K136" s="12">
        <v>0.1</v>
      </c>
    </row>
    <row r="138" spans="2:14">
      <c r="F138"/>
      <c r="G138"/>
      <c r="H138"/>
      <c r="I138"/>
      <c r="J138"/>
      <c r="K138"/>
      <c r="L138"/>
      <c r="M138"/>
      <c r="N138"/>
    </row>
    <row r="139" spans="2:14">
      <c r="B139" s="226"/>
      <c r="C139" s="228">
        <v>2008</v>
      </c>
      <c r="D139" s="228">
        <v>2011</v>
      </c>
      <c r="E139" s="229">
        <v>2014</v>
      </c>
      <c r="F139"/>
      <c r="G139"/>
      <c r="H139"/>
      <c r="I139"/>
      <c r="J139"/>
      <c r="K139"/>
      <c r="L139"/>
      <c r="M139"/>
      <c r="N139"/>
    </row>
    <row r="140" spans="2:14">
      <c r="B140" s="230" t="str">
        <f>B131</f>
        <v>ENG. TECN. DE TELEC., ESPEC. EN SISTEMES ELECTRÒNICS</v>
      </c>
      <c r="C140" s="211">
        <f>SUM(C131:E131)</f>
        <v>0.3571428571428571</v>
      </c>
      <c r="D140" s="211">
        <f>SUM(F131:H131)</f>
        <v>0.36842105263157893</v>
      </c>
      <c r="E140" s="211">
        <f>SUM(I131:K131)</f>
        <v>0.5</v>
      </c>
      <c r="F140"/>
      <c r="G140"/>
      <c r="H140"/>
      <c r="I140"/>
      <c r="J140"/>
      <c r="K140"/>
      <c r="L140"/>
      <c r="M140"/>
      <c r="N140"/>
    </row>
    <row r="141" spans="2:14">
      <c r="B141" s="230"/>
      <c r="C141" s="211"/>
      <c r="D141" s="211"/>
      <c r="E141" s="211"/>
      <c r="F141"/>
      <c r="G141"/>
      <c r="H141"/>
      <c r="I141"/>
      <c r="J141"/>
      <c r="K141"/>
      <c r="L141"/>
      <c r="M141"/>
      <c r="N141"/>
    </row>
    <row r="142" spans="2:14">
      <c r="B142" s="230" t="str">
        <f>B132</f>
        <v>ENG. TECN. EN INFORMÀTICA DE GESTIÓ</v>
      </c>
      <c r="C142" s="211">
        <f>SUM(C132:E132)</f>
        <v>0.36842105263157893</v>
      </c>
      <c r="D142" s="211">
        <f>SUM(F132:H132)</f>
        <v>0.21875</v>
      </c>
      <c r="E142" s="211">
        <f>SUM(I132:K132)</f>
        <v>0.23076923076923078</v>
      </c>
      <c r="F142"/>
      <c r="G142"/>
      <c r="H142"/>
      <c r="I142"/>
      <c r="J142"/>
      <c r="K142"/>
      <c r="L142"/>
      <c r="M142"/>
      <c r="N142"/>
    </row>
    <row r="143" spans="2:14">
      <c r="B143" s="230"/>
      <c r="C143" s="211"/>
      <c r="D143" s="211"/>
      <c r="E143" s="211"/>
      <c r="F143"/>
      <c r="G143"/>
      <c r="H143"/>
      <c r="I143"/>
      <c r="J143"/>
      <c r="K143"/>
      <c r="L143"/>
      <c r="M143"/>
      <c r="N143"/>
    </row>
    <row r="144" spans="2:14">
      <c r="B144" s="230" t="str">
        <f t="shared" ref="B144" si="8">B133</f>
        <v>ENG. TECN. INDUSTRIAL, ESPEC. EN MECÀNICA</v>
      </c>
      <c r="C144" s="211">
        <f>SUM(C133:E133)</f>
        <v>0.58333333333333337</v>
      </c>
      <c r="D144" s="211">
        <f>SUM(F133:H133)</f>
        <v>0.37777777777777777</v>
      </c>
      <c r="E144" s="211">
        <f>SUM(I133:K133)</f>
        <v>0.47499999999999998</v>
      </c>
      <c r="F144"/>
      <c r="G144"/>
      <c r="H144"/>
      <c r="I144"/>
      <c r="J144"/>
      <c r="K144"/>
      <c r="L144"/>
      <c r="M144"/>
      <c r="N144"/>
    </row>
    <row r="145" spans="2:14">
      <c r="B145" s="230"/>
      <c r="C145" s="211"/>
      <c r="D145" s="211"/>
      <c r="E145" s="211"/>
      <c r="F145"/>
      <c r="G145"/>
      <c r="H145"/>
      <c r="I145"/>
      <c r="J145"/>
      <c r="K145"/>
      <c r="L145"/>
      <c r="M145"/>
      <c r="N145"/>
    </row>
    <row r="146" spans="2:14">
      <c r="B146" s="230" t="str">
        <f>B133</f>
        <v>ENG. TECN. INDUSTRIAL, ESPEC. EN MECÀNICA</v>
      </c>
      <c r="C146" s="211">
        <f>SUM(C134:E134)</f>
        <v>0.4375</v>
      </c>
      <c r="D146" s="211">
        <f>SUM(F134:H134)</f>
        <v>0.33333333333333337</v>
      </c>
      <c r="E146" s="211">
        <f>SUM(I134:K134)</f>
        <v>0.63157894736842113</v>
      </c>
      <c r="F146"/>
      <c r="G146"/>
      <c r="H146"/>
      <c r="I146"/>
      <c r="J146"/>
      <c r="K146"/>
      <c r="L146"/>
      <c r="M146"/>
      <c r="N146"/>
    </row>
    <row r="147" spans="2:14">
      <c r="B147" s="230"/>
      <c r="C147" s="211"/>
      <c r="D147" s="211"/>
      <c r="E147" s="211"/>
      <c r="F147"/>
      <c r="G147"/>
      <c r="H147"/>
      <c r="I147"/>
      <c r="J147"/>
      <c r="K147"/>
      <c r="L147"/>
      <c r="M147"/>
      <c r="N147"/>
    </row>
    <row r="148" spans="2:14">
      <c r="B148" s="230" t="str">
        <f>B134</f>
        <v>ENG. TECN. INDUSTRIAL, ESPEC. EN ELECTRICITAT</v>
      </c>
      <c r="C148" s="211">
        <f>SUM(C135:E137)</f>
        <v>0.54782608695652169</v>
      </c>
      <c r="D148" s="211">
        <f>SUM(F135:H135)</f>
        <v>0.48275862068965514</v>
      </c>
      <c r="E148" s="211">
        <f>SUM(I135:K135)</f>
        <v>0.28571428571428575</v>
      </c>
      <c r="F148"/>
      <c r="G148"/>
      <c r="H148"/>
      <c r="I148"/>
      <c r="J148"/>
      <c r="K148"/>
      <c r="L148"/>
      <c r="M148"/>
      <c r="N148"/>
    </row>
    <row r="149" spans="2:14">
      <c r="B149" s="230"/>
      <c r="C149" s="211"/>
      <c r="D149" s="211"/>
      <c r="E149" s="211"/>
      <c r="F149"/>
      <c r="G149"/>
      <c r="H149"/>
      <c r="I149"/>
      <c r="J149"/>
      <c r="K149"/>
      <c r="L149"/>
      <c r="M149"/>
      <c r="N149"/>
    </row>
    <row r="150" spans="2:14">
      <c r="B150" s="230" t="str">
        <f>B135</f>
        <v>ENG. TECN. INDUSTRIAL, ESPEC. EN ELECTRÒNICA INDUSTRIAL</v>
      </c>
      <c r="C150" s="211">
        <f>SUM(C136:E136)</f>
        <v>0.2</v>
      </c>
      <c r="D150" s="211">
        <f>SUM(F136:H136)</f>
        <v>0.16666666666666666</v>
      </c>
      <c r="E150" s="211">
        <f>SUM(I136:K136)</f>
        <v>0.4</v>
      </c>
      <c r="F150"/>
      <c r="G150"/>
      <c r="H150"/>
      <c r="I150"/>
      <c r="J150"/>
      <c r="K150"/>
      <c r="L150"/>
      <c r="M150"/>
      <c r="N150"/>
    </row>
    <row r="151" spans="2:14">
      <c r="B151" s="230"/>
      <c r="C151" s="211"/>
      <c r="D151" s="211"/>
      <c r="E151" s="211"/>
      <c r="F151"/>
      <c r="G151"/>
      <c r="H151"/>
      <c r="I151"/>
      <c r="J151"/>
      <c r="K151"/>
      <c r="L151"/>
      <c r="M151"/>
      <c r="N151"/>
    </row>
    <row r="152" spans="2:14">
      <c r="F152"/>
      <c r="G152"/>
      <c r="H152"/>
      <c r="I152"/>
      <c r="J152"/>
      <c r="K152"/>
      <c r="L152"/>
      <c r="M152"/>
      <c r="N152"/>
    </row>
    <row r="153" spans="2:14">
      <c r="F153"/>
      <c r="G153"/>
      <c r="H153"/>
      <c r="I153"/>
      <c r="J153"/>
      <c r="K153"/>
      <c r="L153"/>
      <c r="M153"/>
      <c r="N153"/>
    </row>
    <row r="154" spans="2:14">
      <c r="F154"/>
      <c r="G154"/>
      <c r="H154"/>
      <c r="I154"/>
      <c r="J154"/>
      <c r="K154"/>
      <c r="L154"/>
      <c r="M154"/>
      <c r="N154"/>
    </row>
  </sheetData>
  <mergeCells count="71">
    <mergeCell ref="B1:N1"/>
    <mergeCell ref="C15:E15"/>
    <mergeCell ref="F15:H15"/>
    <mergeCell ref="I15:K15"/>
    <mergeCell ref="L15:N15"/>
    <mergeCell ref="R15:T15"/>
    <mergeCell ref="U15:W15"/>
    <mergeCell ref="B27:B28"/>
    <mergeCell ref="B40:H40"/>
    <mergeCell ref="B41:B42"/>
    <mergeCell ref="C41:D41"/>
    <mergeCell ref="E41:F41"/>
    <mergeCell ref="G41:H41"/>
    <mergeCell ref="O15:Q15"/>
    <mergeCell ref="B49:H49"/>
    <mergeCell ref="I49:O49"/>
    <mergeCell ref="B50:B51"/>
    <mergeCell ref="C50:D50"/>
    <mergeCell ref="E50:F50"/>
    <mergeCell ref="G50:H50"/>
    <mergeCell ref="I50:I51"/>
    <mergeCell ref="J50:K50"/>
    <mergeCell ref="L50:M50"/>
    <mergeCell ref="N50:O50"/>
    <mergeCell ref="I76:K76"/>
    <mergeCell ref="L76:N76"/>
    <mergeCell ref="O76:Q76"/>
    <mergeCell ref="R76:T76"/>
    <mergeCell ref="C63:E63"/>
    <mergeCell ref="F63:H63"/>
    <mergeCell ref="I63:K63"/>
    <mergeCell ref="L63:N63"/>
    <mergeCell ref="O63:Q63"/>
    <mergeCell ref="D81:D82"/>
    <mergeCell ref="E81:E82"/>
    <mergeCell ref="G81:G82"/>
    <mergeCell ref="C76:E76"/>
    <mergeCell ref="F76:H76"/>
    <mergeCell ref="T81:T82"/>
    <mergeCell ref="B83:B84"/>
    <mergeCell ref="D83:D84"/>
    <mergeCell ref="E83:E84"/>
    <mergeCell ref="G83:G84"/>
    <mergeCell ref="H83:H84"/>
    <mergeCell ref="J83:J84"/>
    <mergeCell ref="N81:N82"/>
    <mergeCell ref="P81:P82"/>
    <mergeCell ref="Q81:Q82"/>
    <mergeCell ref="S81:S82"/>
    <mergeCell ref="H81:H82"/>
    <mergeCell ref="J81:J82"/>
    <mergeCell ref="K81:K82"/>
    <mergeCell ref="M81:M82"/>
    <mergeCell ref="B81:B82"/>
    <mergeCell ref="Q83:Q84"/>
    <mergeCell ref="S83:S84"/>
    <mergeCell ref="T83:T84"/>
    <mergeCell ref="C102:H102"/>
    <mergeCell ref="I102:N102"/>
    <mergeCell ref="O102:T102"/>
    <mergeCell ref="K83:K84"/>
    <mergeCell ref="M83:M84"/>
    <mergeCell ref="N83:N84"/>
    <mergeCell ref="P83:P84"/>
    <mergeCell ref="C127:K127"/>
    <mergeCell ref="C128:K128"/>
    <mergeCell ref="F129:H129"/>
    <mergeCell ref="I129:K129"/>
    <mergeCell ref="O114:S114"/>
    <mergeCell ref="C114:H114"/>
    <mergeCell ref="I114:N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9</vt:i4>
      </vt:variant>
    </vt:vector>
  </HeadingPairs>
  <TitlesOfParts>
    <vt:vector size="16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  <vt:lpstr>COM_EVOLUCIÓ</vt:lpstr>
      <vt:lpstr>COM_GUANYS</vt:lpstr>
      <vt:lpstr>COM_MOBILITAT</vt:lpstr>
      <vt:lpstr>COM_PRIMERA_FEINA</vt:lpstr>
      <vt:lpstr>COM_REQUISITS</vt:lpstr>
      <vt:lpstr>COM_STISFACCIÓ_FEINA</vt:lpstr>
      <vt:lpstr>COM_TEMPS_RESERCA</vt:lpstr>
      <vt:lpstr>COM_TIPUS_CONTRACTE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2015-08-26T10:17:54Z</dcterms:modified>
</cp:coreProperties>
</file>